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27870" windowHeight="12420" tabRatio="613"/>
  </bookViews>
  <sheets>
    <sheet name="Приамурье и Приморье все" sheetId="4" r:id="rId1"/>
    <sheet name="Приамурье и Приморье земл-я" sheetId="9" r:id="rId2"/>
  </sheets>
  <definedNames>
    <definedName name="_xlnm._FilterDatabase" localSheetId="0" hidden="1">'Приамурье и Приморье все'!$A$4:$AO$200</definedName>
    <definedName name="_xlnm._FilterDatabase" localSheetId="1" hidden="1">'Приамурье и Приморье земл-я'!$A$4:$AN$190</definedName>
  </definedNames>
  <calcPr calcId="162913" iterateDelta="1E-4"/>
</workbook>
</file>

<file path=xl/calcChain.xml><?xml version="1.0" encoding="utf-8"?>
<calcChain xmlns="http://schemas.openxmlformats.org/spreadsheetml/2006/main">
  <c r="AF190" i="9" l="1"/>
  <c r="W190" i="9"/>
  <c r="B190" i="9"/>
  <c r="AF189" i="9"/>
  <c r="W189" i="9"/>
  <c r="B189" i="9"/>
  <c r="AF188" i="9"/>
  <c r="W188" i="9"/>
  <c r="B188" i="9"/>
  <c r="AF187" i="9"/>
  <c r="W187" i="9"/>
  <c r="B187" i="9"/>
  <c r="AF186" i="9"/>
  <c r="W186" i="9"/>
  <c r="B186" i="9"/>
  <c r="AF185" i="9"/>
  <c r="W185" i="9"/>
  <c r="B185" i="9"/>
  <c r="AF184" i="9"/>
  <c r="W184" i="9"/>
  <c r="B184" i="9"/>
  <c r="AF183" i="9"/>
  <c r="W183" i="9"/>
  <c r="B183" i="9"/>
  <c r="AF182" i="9"/>
  <c r="W182" i="9"/>
  <c r="B182" i="9"/>
  <c r="AF181" i="9"/>
  <c r="W181" i="9"/>
  <c r="B181" i="9"/>
  <c r="AF180" i="9"/>
  <c r="W180" i="9"/>
  <c r="B180" i="9"/>
  <c r="AF179" i="9"/>
  <c r="W179" i="9"/>
  <c r="B179" i="9"/>
  <c r="AF178" i="9"/>
  <c r="W178" i="9"/>
  <c r="B178" i="9"/>
  <c r="AF177" i="9"/>
  <c r="W177" i="9"/>
  <c r="B177" i="9"/>
  <c r="AF176" i="9"/>
  <c r="W176" i="9"/>
  <c r="B176" i="9"/>
  <c r="AF175" i="9"/>
  <c r="W175" i="9"/>
  <c r="B175" i="9"/>
  <c r="AF174" i="9"/>
  <c r="W174" i="9"/>
  <c r="B174" i="9"/>
  <c r="AF173" i="9"/>
  <c r="W173" i="9"/>
  <c r="B173" i="9"/>
  <c r="AF172" i="9"/>
  <c r="W172" i="9"/>
  <c r="B172" i="9"/>
  <c r="AF171" i="9"/>
  <c r="W171" i="9"/>
  <c r="B171" i="9"/>
  <c r="AF170" i="9"/>
  <c r="W170" i="9"/>
  <c r="B170" i="9"/>
  <c r="AF169" i="9"/>
  <c r="W169" i="9"/>
  <c r="B169" i="9"/>
  <c r="AF168" i="9"/>
  <c r="W168" i="9"/>
  <c r="B168" i="9"/>
  <c r="AF167" i="9"/>
  <c r="W167" i="9"/>
  <c r="B167" i="9"/>
  <c r="AF166" i="9"/>
  <c r="W166" i="9"/>
  <c r="B166" i="9"/>
  <c r="AF165" i="9"/>
  <c r="W165" i="9"/>
  <c r="B165" i="9"/>
  <c r="AF164" i="9"/>
  <c r="W164" i="9"/>
  <c r="B164" i="9"/>
  <c r="AF163" i="9"/>
  <c r="W163" i="9"/>
  <c r="B163" i="9"/>
  <c r="AF162" i="9"/>
  <c r="W162" i="9"/>
  <c r="B162" i="9"/>
  <c r="AF161" i="9"/>
  <c r="W161" i="9"/>
  <c r="B161" i="9"/>
  <c r="AF160" i="9"/>
  <c r="W160" i="9"/>
  <c r="B160" i="9"/>
  <c r="AF159" i="9"/>
  <c r="W159" i="9"/>
  <c r="B159" i="9"/>
  <c r="AF158" i="9"/>
  <c r="W158" i="9"/>
  <c r="B158" i="9"/>
  <c r="AF157" i="9"/>
  <c r="W157" i="9"/>
  <c r="B157" i="9"/>
  <c r="AF156" i="9"/>
  <c r="W156" i="9"/>
  <c r="B156" i="9"/>
  <c r="AF155" i="9"/>
  <c r="W155" i="9"/>
  <c r="B155" i="9"/>
  <c r="AF154" i="9"/>
  <c r="W154" i="9"/>
  <c r="B154" i="9"/>
  <c r="AF153" i="9"/>
  <c r="W153" i="9"/>
  <c r="B153" i="9"/>
  <c r="AF152" i="9"/>
  <c r="W152" i="9"/>
  <c r="B152" i="9"/>
  <c r="AF151" i="9"/>
  <c r="W151" i="9"/>
  <c r="B151" i="9"/>
  <c r="AF150" i="9"/>
  <c r="W150" i="9"/>
  <c r="B150" i="9"/>
  <c r="AF149" i="9"/>
  <c r="W149" i="9"/>
  <c r="B149" i="9"/>
  <c r="AF148" i="9"/>
  <c r="W148" i="9"/>
  <c r="B148" i="9"/>
  <c r="AF147" i="9"/>
  <c r="W147" i="9"/>
  <c r="B147" i="9"/>
  <c r="AF146" i="9"/>
  <c r="W146" i="9"/>
  <c r="B146" i="9"/>
  <c r="AF145" i="9"/>
  <c r="W145" i="9"/>
  <c r="B145" i="9"/>
  <c r="AF144" i="9"/>
  <c r="W144" i="9"/>
  <c r="B144" i="9"/>
  <c r="AF143" i="9"/>
  <c r="W143" i="9"/>
  <c r="B143" i="9"/>
  <c r="AF142" i="9"/>
  <c r="W142" i="9"/>
  <c r="B142" i="9"/>
  <c r="AF141" i="9"/>
  <c r="W141" i="9"/>
  <c r="B141" i="9"/>
  <c r="AF140" i="9"/>
  <c r="W140" i="9"/>
  <c r="B140" i="9"/>
  <c r="AF139" i="9"/>
  <c r="W139" i="9"/>
  <c r="B139" i="9"/>
  <c r="AF138" i="9"/>
  <c r="W138" i="9"/>
  <c r="B138" i="9"/>
  <c r="AF137" i="9"/>
  <c r="W137" i="9"/>
  <c r="B137" i="9"/>
  <c r="AF136" i="9"/>
  <c r="W136" i="9"/>
  <c r="B136" i="9"/>
  <c r="AF135" i="9"/>
  <c r="W135" i="9"/>
  <c r="B135" i="9"/>
  <c r="AF134" i="9"/>
  <c r="W134" i="9"/>
  <c r="B134" i="9"/>
  <c r="AF133" i="9"/>
  <c r="W133" i="9"/>
  <c r="B133" i="9"/>
  <c r="AF132" i="9"/>
  <c r="W132" i="9"/>
  <c r="B132" i="9"/>
  <c r="AF131" i="9"/>
  <c r="W131" i="9"/>
  <c r="B131" i="9"/>
  <c r="AF130" i="9"/>
  <c r="W130" i="9"/>
  <c r="B130" i="9"/>
  <c r="AF129" i="9"/>
  <c r="W129" i="9"/>
  <c r="B129" i="9"/>
  <c r="AF128" i="9"/>
  <c r="W128" i="9"/>
  <c r="B128" i="9"/>
  <c r="AF127" i="9"/>
  <c r="W127" i="9"/>
  <c r="B127" i="9"/>
  <c r="AF126" i="9"/>
  <c r="W126" i="9"/>
  <c r="B126" i="9"/>
  <c r="AF125" i="9"/>
  <c r="W125" i="9"/>
  <c r="B125" i="9"/>
  <c r="AF124" i="9"/>
  <c r="W124" i="9"/>
  <c r="B124" i="9"/>
  <c r="AF123" i="9"/>
  <c r="W123" i="9"/>
  <c r="B123" i="9"/>
  <c r="AF122" i="9"/>
  <c r="W122" i="9"/>
  <c r="B122" i="9"/>
  <c r="AF121" i="9"/>
  <c r="W121" i="9"/>
  <c r="B121" i="9"/>
  <c r="AF120" i="9"/>
  <c r="W120" i="9"/>
  <c r="B120" i="9"/>
  <c r="AF119" i="9"/>
  <c r="W119" i="9"/>
  <c r="B119" i="9"/>
  <c r="AF118" i="9"/>
  <c r="W118" i="9"/>
  <c r="B118" i="9"/>
  <c r="AF117" i="9"/>
  <c r="W117" i="9"/>
  <c r="B117" i="9"/>
  <c r="AF116" i="9"/>
  <c r="W116" i="9"/>
  <c r="B116" i="9"/>
  <c r="AF115" i="9"/>
  <c r="W115" i="9"/>
  <c r="B115" i="9"/>
  <c r="AF114" i="9"/>
  <c r="W114" i="9"/>
  <c r="B114" i="9"/>
  <c r="AF113" i="9"/>
  <c r="W113" i="9"/>
  <c r="B113" i="9"/>
  <c r="AF112" i="9"/>
  <c r="W112" i="9"/>
  <c r="B112" i="9"/>
  <c r="AF111" i="9"/>
  <c r="W111" i="9"/>
  <c r="B111" i="9"/>
  <c r="AF110" i="9"/>
  <c r="W110" i="9"/>
  <c r="B110" i="9"/>
  <c r="AF109" i="9"/>
  <c r="W109" i="9"/>
  <c r="B109" i="9"/>
  <c r="AF108" i="9"/>
  <c r="W108" i="9"/>
  <c r="B108" i="9"/>
  <c r="AF107" i="9"/>
  <c r="W107" i="9"/>
  <c r="B107" i="9"/>
  <c r="AF106" i="9"/>
  <c r="W106" i="9"/>
  <c r="B106" i="9"/>
  <c r="AF105" i="9"/>
  <c r="W105" i="9"/>
  <c r="B105" i="9"/>
  <c r="AF104" i="9"/>
  <c r="W104" i="9"/>
  <c r="B104" i="9"/>
  <c r="AF103" i="9"/>
  <c r="W103" i="9"/>
  <c r="B103" i="9"/>
  <c r="AF102" i="9"/>
  <c r="W102" i="9"/>
  <c r="B102" i="9"/>
  <c r="AF101" i="9"/>
  <c r="W101" i="9"/>
  <c r="B101" i="9"/>
  <c r="AF100" i="9"/>
  <c r="W100" i="9"/>
  <c r="B100" i="9"/>
  <c r="AF99" i="9"/>
  <c r="W99" i="9"/>
  <c r="B99" i="9"/>
  <c r="AF98" i="9"/>
  <c r="W98" i="9"/>
  <c r="B98" i="9"/>
  <c r="AF97" i="9"/>
  <c r="W97" i="9"/>
  <c r="B97" i="9"/>
  <c r="AF96" i="9"/>
  <c r="W96" i="9"/>
  <c r="B96" i="9"/>
  <c r="AF95" i="9"/>
  <c r="W95" i="9"/>
  <c r="B95" i="9"/>
  <c r="AF94" i="9"/>
  <c r="W94" i="9"/>
  <c r="B94" i="9"/>
  <c r="AF93" i="9"/>
  <c r="W93" i="9"/>
  <c r="B93" i="9"/>
  <c r="AF92" i="9"/>
  <c r="W92" i="9"/>
  <c r="B92" i="9"/>
  <c r="AF91" i="9"/>
  <c r="W91" i="9"/>
  <c r="B91" i="9"/>
  <c r="AF90" i="9"/>
  <c r="W90" i="9"/>
  <c r="B90" i="9"/>
  <c r="AF89" i="9"/>
  <c r="W89" i="9"/>
  <c r="B89" i="9"/>
  <c r="AF88" i="9"/>
  <c r="W88" i="9"/>
  <c r="B88" i="9"/>
  <c r="AF87" i="9"/>
  <c r="W87" i="9"/>
  <c r="B87" i="9"/>
  <c r="AF86" i="9"/>
  <c r="W86" i="9"/>
  <c r="B86" i="9"/>
  <c r="AF85" i="9"/>
  <c r="W85" i="9"/>
  <c r="B85" i="9"/>
  <c r="AF84" i="9"/>
  <c r="W84" i="9"/>
  <c r="B84" i="9"/>
  <c r="AF83" i="9"/>
  <c r="W83" i="9"/>
  <c r="B83" i="9"/>
  <c r="AF82" i="9"/>
  <c r="W82" i="9"/>
  <c r="B82" i="9"/>
  <c r="AF81" i="9"/>
  <c r="W81" i="9"/>
  <c r="B81" i="9"/>
  <c r="AF80" i="9"/>
  <c r="W80" i="9"/>
  <c r="B80" i="9"/>
  <c r="AF79" i="9"/>
  <c r="W79" i="9"/>
  <c r="B79" i="9"/>
  <c r="AF78" i="9"/>
  <c r="W78" i="9"/>
  <c r="B78" i="9"/>
  <c r="AF77" i="9"/>
  <c r="W77" i="9"/>
  <c r="B77" i="9"/>
  <c r="AF76" i="9"/>
  <c r="W76" i="9"/>
  <c r="B76" i="9"/>
  <c r="AF75" i="9"/>
  <c r="W75" i="9"/>
  <c r="B75" i="9"/>
  <c r="AF74" i="9"/>
  <c r="W74" i="9"/>
  <c r="B74" i="9"/>
  <c r="AF73" i="9"/>
  <c r="W73" i="9"/>
  <c r="B73" i="9"/>
  <c r="AF72" i="9"/>
  <c r="W72" i="9"/>
  <c r="B72" i="9"/>
  <c r="AF71" i="9"/>
  <c r="W71" i="9"/>
  <c r="B71" i="9"/>
  <c r="AF70" i="9"/>
  <c r="W70" i="9"/>
  <c r="B70" i="9"/>
  <c r="AF69" i="9"/>
  <c r="W69" i="9"/>
  <c r="B69" i="9"/>
  <c r="AF68" i="9"/>
  <c r="W68" i="9"/>
  <c r="B68" i="9"/>
  <c r="AF67" i="9"/>
  <c r="W67" i="9"/>
  <c r="B67" i="9"/>
  <c r="AF66" i="9"/>
  <c r="W66" i="9"/>
  <c r="B66" i="9"/>
  <c r="AF65" i="9"/>
  <c r="W65" i="9"/>
  <c r="B65" i="9"/>
  <c r="AF64" i="9"/>
  <c r="W64" i="9"/>
  <c r="B64" i="9"/>
  <c r="AF63" i="9"/>
  <c r="W63" i="9"/>
  <c r="B63" i="9"/>
  <c r="AF62" i="9"/>
  <c r="W62" i="9"/>
  <c r="B62" i="9"/>
  <c r="AF61" i="9"/>
  <c r="W61" i="9"/>
  <c r="B61" i="9"/>
  <c r="AF60" i="9"/>
  <c r="W60" i="9"/>
  <c r="B60" i="9"/>
  <c r="AF59" i="9"/>
  <c r="W59" i="9"/>
  <c r="B59" i="9"/>
  <c r="AF58" i="9"/>
  <c r="W58" i="9"/>
  <c r="B58" i="9"/>
  <c r="AF57" i="9"/>
  <c r="W57" i="9"/>
  <c r="B57" i="9"/>
  <c r="AF56" i="9"/>
  <c r="W56" i="9"/>
  <c r="B56" i="9"/>
  <c r="AF55" i="9"/>
  <c r="W55" i="9"/>
  <c r="B55" i="9"/>
  <c r="AF54" i="9"/>
  <c r="W54" i="9"/>
  <c r="B54" i="9"/>
  <c r="AF53" i="9"/>
  <c r="W53" i="9"/>
  <c r="B53" i="9"/>
  <c r="AF52" i="9"/>
  <c r="W52" i="9"/>
  <c r="B52" i="9"/>
  <c r="AF51" i="9"/>
  <c r="W51" i="9"/>
  <c r="B51" i="9"/>
  <c r="AF50" i="9"/>
  <c r="W50" i="9"/>
  <c r="B50" i="9"/>
  <c r="AF49" i="9"/>
  <c r="W49" i="9"/>
  <c r="B49" i="9"/>
  <c r="AF48" i="9"/>
  <c r="W48" i="9"/>
  <c r="B48" i="9"/>
  <c r="AF47" i="9"/>
  <c r="W47" i="9"/>
  <c r="B47" i="9"/>
  <c r="AF46" i="9"/>
  <c r="W46" i="9"/>
  <c r="B46" i="9"/>
  <c r="AF45" i="9"/>
  <c r="W45" i="9"/>
  <c r="B45" i="9"/>
  <c r="AF44" i="9"/>
  <c r="W44" i="9"/>
  <c r="B44" i="9"/>
  <c r="AF43" i="9"/>
  <c r="W43" i="9"/>
  <c r="B43" i="9"/>
  <c r="AF42" i="9"/>
  <c r="W42" i="9"/>
  <c r="B42" i="9"/>
  <c r="AF41" i="9"/>
  <c r="W41" i="9"/>
  <c r="B41" i="9"/>
  <c r="AF40" i="9"/>
  <c r="W40" i="9"/>
  <c r="B40" i="9"/>
  <c r="AF39" i="9"/>
  <c r="W39" i="9"/>
  <c r="B39" i="9"/>
  <c r="AF38" i="9"/>
  <c r="W38" i="9"/>
  <c r="B38" i="9"/>
  <c r="AF37" i="9"/>
  <c r="W37" i="9"/>
  <c r="B37" i="9"/>
  <c r="AF36" i="9"/>
  <c r="W36" i="9"/>
  <c r="B36" i="9"/>
  <c r="AF35" i="9"/>
  <c r="W35" i="9"/>
  <c r="B35" i="9"/>
  <c r="AF34" i="9"/>
  <c r="W34" i="9"/>
  <c r="B34" i="9"/>
  <c r="AF33" i="9"/>
  <c r="W33" i="9"/>
  <c r="B33" i="9"/>
  <c r="AF32" i="9"/>
  <c r="W32" i="9"/>
  <c r="B32" i="9"/>
  <c r="AF31" i="9"/>
  <c r="W31" i="9"/>
  <c r="B31" i="9"/>
  <c r="AF30" i="9"/>
  <c r="W30" i="9"/>
  <c r="B30" i="9"/>
  <c r="AF29" i="9"/>
  <c r="W29" i="9"/>
  <c r="B29" i="9"/>
  <c r="AF28" i="9"/>
  <c r="W28" i="9"/>
  <c r="B28" i="9"/>
  <c r="AF27" i="9"/>
  <c r="W27" i="9"/>
  <c r="B27" i="9"/>
  <c r="AF26" i="9"/>
  <c r="W26" i="9"/>
  <c r="B26" i="9"/>
  <c r="AF25" i="9"/>
  <c r="W25" i="9"/>
  <c r="B25" i="9"/>
  <c r="AF24" i="9"/>
  <c r="W24" i="9"/>
  <c r="B24" i="9"/>
  <c r="AF23" i="9"/>
  <c r="W23" i="9"/>
  <c r="B23" i="9"/>
  <c r="AF22" i="9"/>
  <c r="W22" i="9"/>
  <c r="B22" i="9"/>
  <c r="AF21" i="9"/>
  <c r="W21" i="9"/>
  <c r="B21" i="9"/>
  <c r="AF20" i="9"/>
  <c r="W20" i="9"/>
  <c r="B20" i="9"/>
  <c r="AF19" i="9"/>
  <c r="W19" i="9"/>
  <c r="B19" i="9"/>
  <c r="AF18" i="9"/>
  <c r="W18" i="9"/>
  <c r="B18" i="9"/>
  <c r="AF17" i="9"/>
  <c r="W17" i="9"/>
  <c r="B17" i="9"/>
  <c r="AF16" i="9"/>
  <c r="W16" i="9"/>
  <c r="B16" i="9"/>
  <c r="AF15" i="9"/>
  <c r="W15" i="9"/>
  <c r="B15" i="9"/>
  <c r="AF14" i="9"/>
  <c r="W14" i="9"/>
  <c r="B14" i="9"/>
  <c r="AF13" i="9"/>
  <c r="W13" i="9"/>
  <c r="B13" i="9"/>
  <c r="AF12" i="9"/>
  <c r="W12" i="9"/>
  <c r="B12" i="9"/>
  <c r="AF11" i="9"/>
  <c r="W11" i="9"/>
  <c r="B11" i="9"/>
  <c r="AF10" i="9"/>
  <c r="W10" i="9"/>
  <c r="B10" i="9"/>
  <c r="AF9" i="9"/>
  <c r="W9" i="9"/>
  <c r="B9" i="9"/>
  <c r="AF8" i="9"/>
  <c r="W8" i="9"/>
  <c r="B8" i="9"/>
  <c r="AF7" i="9"/>
  <c r="W7" i="9"/>
  <c r="B7" i="9"/>
  <c r="AF6" i="9"/>
  <c r="W6" i="9"/>
  <c r="B6" i="9"/>
  <c r="AF5" i="9"/>
  <c r="W5" i="9"/>
  <c r="B5" i="9"/>
  <c r="AG186" i="4"/>
  <c r="AG183" i="4"/>
  <c r="AG178" i="4"/>
  <c r="AG161" i="4"/>
  <c r="AG136" i="4"/>
  <c r="AG105" i="4"/>
  <c r="AG74" i="4"/>
  <c r="AG52" i="4"/>
  <c r="AG18" i="4"/>
  <c r="AF200" i="4"/>
  <c r="AF199" i="4"/>
  <c r="AF198" i="4"/>
  <c r="AF197" i="4"/>
  <c r="AF196" i="4"/>
  <c r="AF195" i="4"/>
  <c r="AF194" i="4"/>
  <c r="AF193" i="4"/>
  <c r="AF192" i="4"/>
  <c r="AF191" i="4"/>
  <c r="AF190" i="4"/>
  <c r="AF189" i="4"/>
  <c r="AF188" i="4"/>
  <c r="AF187" i="4"/>
  <c r="AF185" i="4"/>
  <c r="AF184" i="4"/>
  <c r="AF182" i="4"/>
  <c r="AF181" i="4"/>
  <c r="AF180" i="4"/>
  <c r="AF179" i="4"/>
  <c r="AF177" i="4"/>
  <c r="AF176" i="4"/>
  <c r="AF175" i="4"/>
  <c r="AF174" i="4"/>
  <c r="AF173" i="4"/>
  <c r="AF172" i="4"/>
  <c r="AF171" i="4"/>
  <c r="AF170" i="4"/>
  <c r="AF169" i="4"/>
  <c r="AF168" i="4"/>
  <c r="AF167" i="4"/>
  <c r="AF166" i="4"/>
  <c r="AF165" i="4"/>
  <c r="AF164" i="4"/>
  <c r="AF163" i="4"/>
  <c r="AF162" i="4"/>
  <c r="AF160" i="4"/>
  <c r="AF159" i="4"/>
  <c r="AF158" i="4"/>
  <c r="AF157" i="4"/>
  <c r="AF156" i="4"/>
  <c r="AF155" i="4"/>
  <c r="AF154" i="4"/>
  <c r="AF153" i="4"/>
  <c r="AF152" i="4"/>
  <c r="AF151" i="4"/>
  <c r="AF150" i="4"/>
  <c r="AF149" i="4"/>
  <c r="AF148" i="4"/>
  <c r="AF147" i="4"/>
  <c r="AF146" i="4"/>
  <c r="AF145" i="4"/>
  <c r="AF144" i="4"/>
  <c r="AF143" i="4"/>
  <c r="AF142" i="4"/>
  <c r="AF141" i="4"/>
  <c r="AF140" i="4"/>
  <c r="AF139" i="4"/>
  <c r="AF138" i="4"/>
  <c r="AF137" i="4"/>
  <c r="AF135" i="4"/>
  <c r="AF134" i="4"/>
  <c r="AF133" i="4"/>
  <c r="AF132" i="4"/>
  <c r="AF131" i="4"/>
  <c r="AF130" i="4"/>
  <c r="AF129" i="4"/>
  <c r="AF128" i="4"/>
  <c r="AF127" i="4"/>
  <c r="AF126" i="4"/>
  <c r="AF125" i="4"/>
  <c r="AF124" i="4"/>
  <c r="AF123" i="4"/>
  <c r="AF122" i="4"/>
  <c r="AF121" i="4"/>
  <c r="AF120" i="4"/>
  <c r="AF119" i="4"/>
  <c r="AF118" i="4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7" i="4"/>
  <c r="AF16" i="4"/>
  <c r="AF14" i="4"/>
  <c r="AF13" i="4"/>
  <c r="AF12" i="4"/>
  <c r="AF11" i="4"/>
  <c r="AF10" i="4"/>
  <c r="AF9" i="4"/>
  <c r="AF8" i="4"/>
  <c r="AF7" i="4"/>
  <c r="AF6" i="4"/>
  <c r="W113" i="4"/>
  <c r="W73" i="4"/>
  <c r="W162" i="4"/>
  <c r="W46" i="4"/>
  <c r="W167" i="4"/>
  <c r="W145" i="4"/>
  <c r="W34" i="4"/>
  <c r="W186" i="4"/>
  <c r="W190" i="4"/>
  <c r="W156" i="4"/>
  <c r="W191" i="4"/>
  <c r="W166" i="4"/>
  <c r="W118" i="4"/>
  <c r="W135" i="4"/>
  <c r="W61" i="4"/>
  <c r="W26" i="4"/>
  <c r="AF191" i="9" l="1"/>
  <c r="AG15" i="4" l="1"/>
  <c r="AG201" i="4" s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5" i="4"/>
  <c r="W199" i="4"/>
  <c r="W152" i="4"/>
  <c r="W129" i="4"/>
  <c r="W22" i="4"/>
  <c r="W200" i="4" l="1"/>
  <c r="W198" i="4"/>
  <c r="W197" i="4"/>
  <c r="W196" i="4"/>
  <c r="W195" i="4"/>
  <c r="W194" i="4"/>
  <c r="W193" i="4"/>
  <c r="W192" i="4"/>
  <c r="W189" i="4"/>
  <c r="W188" i="4"/>
  <c r="W187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5" i="4"/>
  <c r="W164" i="4"/>
  <c r="W163" i="4"/>
  <c r="W161" i="4"/>
  <c r="W160" i="4"/>
  <c r="W159" i="4"/>
  <c r="W158" i="4"/>
  <c r="W157" i="4"/>
  <c r="W155" i="4"/>
  <c r="W154" i="4"/>
  <c r="W153" i="4"/>
  <c r="W151" i="4"/>
  <c r="W150" i="4"/>
  <c r="W149" i="4"/>
  <c r="W148" i="4"/>
  <c r="W147" i="4"/>
  <c r="W146" i="4"/>
  <c r="W144" i="4"/>
  <c r="W143" i="4"/>
  <c r="W142" i="4"/>
  <c r="W141" i="4"/>
  <c r="W140" i="4"/>
  <c r="W139" i="4"/>
  <c r="W138" i="4"/>
  <c r="W137" i="4"/>
  <c r="W136" i="4"/>
  <c r="W134" i="4"/>
  <c r="W133" i="4"/>
  <c r="W132" i="4"/>
  <c r="W131" i="4"/>
  <c r="W130" i="4"/>
  <c r="W128" i="4"/>
  <c r="W127" i="4"/>
  <c r="W126" i="4"/>
  <c r="W125" i="4"/>
  <c r="W124" i="4"/>
  <c r="W123" i="4"/>
  <c r="W122" i="4"/>
  <c r="W121" i="4"/>
  <c r="W120" i="4"/>
  <c r="W119" i="4"/>
  <c r="W117" i="4"/>
  <c r="W116" i="4"/>
  <c r="W115" i="4"/>
  <c r="W114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2" i="4"/>
  <c r="W71" i="4"/>
  <c r="W70" i="4"/>
  <c r="W69" i="4"/>
  <c r="W68" i="4"/>
  <c r="W67" i="4"/>
  <c r="W66" i="4"/>
  <c r="W65" i="4"/>
  <c r="W64" i="4"/>
  <c r="W63" i="4"/>
  <c r="W62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5" i="4"/>
  <c r="W44" i="4"/>
  <c r="W43" i="4"/>
  <c r="W42" i="4"/>
  <c r="W41" i="4"/>
  <c r="W40" i="4"/>
  <c r="W39" i="4"/>
  <c r="W38" i="4"/>
  <c r="W37" i="4"/>
  <c r="W36" i="4"/>
  <c r="W35" i="4"/>
  <c r="W33" i="4"/>
  <c r="W32" i="4"/>
  <c r="W31" i="4"/>
  <c r="W30" i="4"/>
  <c r="W29" i="4"/>
  <c r="W28" i="4"/>
  <c r="W27" i="4"/>
  <c r="W25" i="4"/>
  <c r="W24" i="4"/>
  <c r="W23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AF5" i="4"/>
  <c r="AF201" i="4" s="1"/>
</calcChain>
</file>

<file path=xl/comments1.xml><?xml version="1.0" encoding="utf-8"?>
<comments xmlns="http://schemas.openxmlformats.org/spreadsheetml/2006/main">
  <authors>
    <author>sveta</author>
  </authors>
  <commentList>
    <comment ref="V4" authorId="0" shapeId="0">
      <text>
        <r>
          <rPr>
            <sz val="10"/>
            <color indexed="81"/>
            <rFont val="Tahoma"/>
            <family val="2"/>
            <charset val="204"/>
          </rPr>
          <t xml:space="preserve">Сейсмический момент рассчитан Д.А. Сафоновым
</t>
        </r>
      </text>
    </comment>
  </commentList>
</comments>
</file>

<file path=xl/comments2.xml><?xml version="1.0" encoding="utf-8"?>
<comments xmlns="http://schemas.openxmlformats.org/spreadsheetml/2006/main">
  <authors>
    <author>sveta</author>
  </authors>
  <commentList>
    <comment ref="V4" authorId="0" shapeId="0">
      <text>
        <r>
          <rPr>
            <sz val="10"/>
            <color indexed="81"/>
            <rFont val="Tahoma"/>
            <family val="2"/>
            <charset val="204"/>
          </rPr>
          <t xml:space="preserve">Сейсмический момент рассчитан Д.А. Сафоновым
</t>
        </r>
      </text>
    </comment>
  </commentList>
</comments>
</file>

<file path=xl/sharedStrings.xml><?xml version="1.0" encoding="utf-8"?>
<sst xmlns="http://schemas.openxmlformats.org/spreadsheetml/2006/main" count="1607" uniqueCount="245">
  <si>
    <t>Мес</t>
  </si>
  <si>
    <t>День</t>
  </si>
  <si>
    <t>Час</t>
  </si>
  <si>
    <t>Мин</t>
  </si>
  <si>
    <t>Макросейсмические данные</t>
  </si>
  <si>
    <t>Становой</t>
  </si>
  <si>
    <t>Янкан-Тукурингра-Джагдинский</t>
  </si>
  <si>
    <t>Турано-Буреинский</t>
  </si>
  <si>
    <t>SAGSR</t>
  </si>
  <si>
    <t>reg ID</t>
  </si>
  <si>
    <t>Хронология</t>
  </si>
  <si>
    <t>Год</t>
  </si>
  <si>
    <t>Сек</t>
  </si>
  <si>
    <t>M
формула</t>
  </si>
  <si>
    <t>φ, °N</t>
  </si>
  <si>
    <t>λ, °E</t>
  </si>
  <si>
    <t>MPVA</t>
  </si>
  <si>
    <t>Географический район</t>
  </si>
  <si>
    <t>Регион</t>
  </si>
  <si>
    <t>№
района</t>
  </si>
  <si>
    <t>Приамурье и Приморье</t>
  </si>
  <si>
    <t>Зейско-Селемджинский</t>
  </si>
  <si>
    <t>M
значение</t>
  </si>
  <si>
    <t>Код центра</t>
  </si>
  <si>
    <t>MPV</t>
  </si>
  <si>
    <t>ML</t>
  </si>
  <si>
    <t>MS</t>
  </si>
  <si>
    <t>Приграничный Китай</t>
  </si>
  <si>
    <t xml:space="preserve">Сихотэ-Алинский </t>
  </si>
  <si>
    <t>Хабаровский край, Ургальское месторождение</t>
  </si>
  <si>
    <t>Амурская обл., Покровский рудник</t>
  </si>
  <si>
    <t>Амурская обл., Селемджинский р-он, Албынский рудник</t>
  </si>
  <si>
    <t>взрыв</t>
  </si>
  <si>
    <t>Юго-Восточная Якутия, Эльгинский угольный комплекс</t>
  </si>
  <si>
    <t>δφ, °
расч.</t>
  </si>
  <si>
    <t>δλ, °
расч.</t>
  </si>
  <si>
    <t>PIP230001</t>
  </si>
  <si>
    <t>PIP230002</t>
  </si>
  <si>
    <t>PIP230003</t>
  </si>
  <si>
    <t>PIP230004</t>
  </si>
  <si>
    <t>PIP230005</t>
  </si>
  <si>
    <t>PIP230006</t>
  </si>
  <si>
    <t>PIP230007</t>
  </si>
  <si>
    <t>PIP230008</t>
  </si>
  <si>
    <t>PIP230009</t>
  </si>
  <si>
    <t>PIP230010</t>
  </si>
  <si>
    <t>PIP230011</t>
  </si>
  <si>
    <t>PIP230012</t>
  </si>
  <si>
    <t>PIP230013</t>
  </si>
  <si>
    <t>PIP230014</t>
  </si>
  <si>
    <t>PIP230015</t>
  </si>
  <si>
    <t>PIP230016</t>
  </si>
  <si>
    <t>PIP230017</t>
  </si>
  <si>
    <t>PIP230018</t>
  </si>
  <si>
    <t>PIP230019</t>
  </si>
  <si>
    <t>PIP230020</t>
  </si>
  <si>
    <t>PIP230021</t>
  </si>
  <si>
    <t>PIP230022</t>
  </si>
  <si>
    <t>PIP230023</t>
  </si>
  <si>
    <t>PIP230024</t>
  </si>
  <si>
    <t>PIP230025</t>
  </si>
  <si>
    <t>PIP230026</t>
  </si>
  <si>
    <t>PIP230027</t>
  </si>
  <si>
    <t>PIP230028</t>
  </si>
  <si>
    <t>PIP230029</t>
  </si>
  <si>
    <t>PIP230030</t>
  </si>
  <si>
    <t>PIP230031</t>
  </si>
  <si>
    <t>PIP230032</t>
  </si>
  <si>
    <t>PIP230033</t>
  </si>
  <si>
    <t>PIP230034</t>
  </si>
  <si>
    <t>PIP230035</t>
  </si>
  <si>
    <t>PIP230036</t>
  </si>
  <si>
    <t>PIP230037</t>
  </si>
  <si>
    <t>PIP230038</t>
  </si>
  <si>
    <t>PIP230039</t>
  </si>
  <si>
    <t>PIP230040</t>
  </si>
  <si>
    <t>PIP230041</t>
  </si>
  <si>
    <t>PIP230042</t>
  </si>
  <si>
    <t>PIP230043</t>
  </si>
  <si>
    <t>PIP230044</t>
  </si>
  <si>
    <t>PIP230045</t>
  </si>
  <si>
    <t>PIP230046</t>
  </si>
  <si>
    <t>PIP230047</t>
  </si>
  <si>
    <t>PIP230048</t>
  </si>
  <si>
    <t>PIP230049</t>
  </si>
  <si>
    <t>PIP230050</t>
  </si>
  <si>
    <t>PIP230051</t>
  </si>
  <si>
    <t>PIP230052</t>
  </si>
  <si>
    <t>PIP230053</t>
  </si>
  <si>
    <t>PIP230054</t>
  </si>
  <si>
    <t>PIP230055</t>
  </si>
  <si>
    <t>PIP230056</t>
  </si>
  <si>
    <t>PIP230057</t>
  </si>
  <si>
    <t>PIP230058</t>
  </si>
  <si>
    <t>PIP230059</t>
  </si>
  <si>
    <t>PIP230060</t>
  </si>
  <si>
    <t>PIP230061</t>
  </si>
  <si>
    <t>PIP230062</t>
  </si>
  <si>
    <t>PIP230063</t>
  </si>
  <si>
    <t>PIP230064</t>
  </si>
  <si>
    <t>PIP230065</t>
  </si>
  <si>
    <t>PIP230066</t>
  </si>
  <si>
    <t>PIP230067</t>
  </si>
  <si>
    <t>PIP230068</t>
  </si>
  <si>
    <t>PIP230069</t>
  </si>
  <si>
    <t>PIP230070</t>
  </si>
  <si>
    <t>PIP230071</t>
  </si>
  <si>
    <t>PIP230072</t>
  </si>
  <si>
    <t>PIP230073</t>
  </si>
  <si>
    <t>PIP230074</t>
  </si>
  <si>
    <t>PIP230075</t>
  </si>
  <si>
    <t>PIP230076</t>
  </si>
  <si>
    <t>PIP230077</t>
  </si>
  <si>
    <t>PIP230078</t>
  </si>
  <si>
    <t>PIP230079</t>
  </si>
  <si>
    <t>PIP230080</t>
  </si>
  <si>
    <t>PIP230081</t>
  </si>
  <si>
    <t>PIP230082</t>
  </si>
  <si>
    <t>PIP230083</t>
  </si>
  <si>
    <t>PIP230084</t>
  </si>
  <si>
    <t>PIP230085</t>
  </si>
  <si>
    <t>PIP230086</t>
  </si>
  <si>
    <t>PIP230087</t>
  </si>
  <si>
    <t>PIP230088</t>
  </si>
  <si>
    <t>PIP230089</t>
  </si>
  <si>
    <t>PIP230090</t>
  </si>
  <si>
    <t>PIP230091</t>
  </si>
  <si>
    <t>PIP230092</t>
  </si>
  <si>
    <t>PIP230093</t>
  </si>
  <si>
    <t>PIP230094</t>
  </si>
  <si>
    <t>PIP230095</t>
  </si>
  <si>
    <t>PIP230096</t>
  </si>
  <si>
    <t>PIP230097</t>
  </si>
  <si>
    <t>PIP230098</t>
  </si>
  <si>
    <t>PIP230099</t>
  </si>
  <si>
    <t>PIP230100</t>
  </si>
  <si>
    <t>PIP230101</t>
  </si>
  <si>
    <t>PIP230102</t>
  </si>
  <si>
    <t>PIP230103</t>
  </si>
  <si>
    <t>PIP230104</t>
  </si>
  <si>
    <t>PIP230105</t>
  </si>
  <si>
    <t>PIP230106</t>
  </si>
  <si>
    <t>PIP230107</t>
  </si>
  <si>
    <t>PIP230108</t>
  </si>
  <si>
    <t>PIP230109</t>
  </si>
  <si>
    <t>PIP230110</t>
  </si>
  <si>
    <t>PIP230111</t>
  </si>
  <si>
    <t>PIP230112</t>
  </si>
  <si>
    <t>PIP230113</t>
  </si>
  <si>
    <t>PIP230114</t>
  </si>
  <si>
    <t>PIP230115</t>
  </si>
  <si>
    <t>PIP230116</t>
  </si>
  <si>
    <t>PIP230117</t>
  </si>
  <si>
    <t>PIP230118</t>
  </si>
  <si>
    <t>PIP230119</t>
  </si>
  <si>
    <t>PIP230120</t>
  </si>
  <si>
    <t>PIP230121</t>
  </si>
  <si>
    <t>PIP230122</t>
  </si>
  <si>
    <t>PIP230123</t>
  </si>
  <si>
    <t>PIP230124</t>
  </si>
  <si>
    <t>PIP230125</t>
  </si>
  <si>
    <t>PIP230126</t>
  </si>
  <si>
    <t>PIP230127</t>
  </si>
  <si>
    <t>PIP230128</t>
  </si>
  <si>
    <t>PIP230129</t>
  </si>
  <si>
    <t>PIP230130</t>
  </si>
  <si>
    <t>PIP230131</t>
  </si>
  <si>
    <t>PIP230132</t>
  </si>
  <si>
    <t>PIP230133</t>
  </si>
  <si>
    <t>PIP230134</t>
  </si>
  <si>
    <t>PIP230135</t>
  </si>
  <si>
    <t>PIP230136</t>
  </si>
  <si>
    <t>PIP230137</t>
  </si>
  <si>
    <t>PIP230138</t>
  </si>
  <si>
    <t>PIP230139</t>
  </si>
  <si>
    <t>PIP230140</t>
  </si>
  <si>
    <t>PIP230141</t>
  </si>
  <si>
    <t>PIP230142</t>
  </si>
  <si>
    <t>PIP230143</t>
  </si>
  <si>
    <t>PIP230144</t>
  </si>
  <si>
    <t>PIP230145</t>
  </si>
  <si>
    <t>PIP230146</t>
  </si>
  <si>
    <t>PIP230147</t>
  </si>
  <si>
    <t>PIP230148</t>
  </si>
  <si>
    <t>PIP230149</t>
  </si>
  <si>
    <t>PIP230150</t>
  </si>
  <si>
    <t>PIP230151</t>
  </si>
  <si>
    <t>PIP230152</t>
  </si>
  <si>
    <t>PIP230153</t>
  </si>
  <si>
    <t>PIP230154</t>
  </si>
  <si>
    <t>PIP230155</t>
  </si>
  <si>
    <t>PIP230156</t>
  </si>
  <si>
    <t>PIP230157</t>
  </si>
  <si>
    <t>PIP230158</t>
  </si>
  <si>
    <t>PIP230159</t>
  </si>
  <si>
    <t>PIP230160</t>
  </si>
  <si>
    <t>PIP230161</t>
  </si>
  <si>
    <t>PIP230162</t>
  </si>
  <si>
    <t>PIP230163</t>
  </si>
  <si>
    <t>PIP230164</t>
  </si>
  <si>
    <t>PIP230165</t>
  </si>
  <si>
    <t>PIP230166</t>
  </si>
  <si>
    <t>PIP230167</t>
  </si>
  <si>
    <t>PIP230168</t>
  </si>
  <si>
    <t>PIP230169</t>
  </si>
  <si>
    <t>PIP230170</t>
  </si>
  <si>
    <t>PIP230171</t>
  </si>
  <si>
    <t>PIP230172</t>
  </si>
  <si>
    <t>PIP230173</t>
  </si>
  <si>
    <t>PIP230174</t>
  </si>
  <si>
    <t>PIP230175</t>
  </si>
  <si>
    <t>PIP230176</t>
  </si>
  <si>
    <t>PIP230177</t>
  </si>
  <si>
    <t>PIP230178</t>
  </si>
  <si>
    <t>PIP230179</t>
  </si>
  <si>
    <t>PIP230180</t>
  </si>
  <si>
    <t>PIP230181</t>
  </si>
  <si>
    <t>PIP230182</t>
  </si>
  <si>
    <t>PIP230183</t>
  </si>
  <si>
    <t>PIP230184</t>
  </si>
  <si>
    <t>PIP230185</t>
  </si>
  <si>
    <t>PIP230186</t>
  </si>
  <si>
    <t>PIP230187</t>
  </si>
  <si>
    <t>PIP230188</t>
  </si>
  <si>
    <t>PIP230189</t>
  </si>
  <si>
    <t>PIP230190</t>
  </si>
  <si>
    <t>PIP230191</t>
  </si>
  <si>
    <t>PIP230192</t>
  </si>
  <si>
    <t>PIP230193</t>
  </si>
  <si>
    <t>PIP230194</t>
  </si>
  <si>
    <t>PIP230195</t>
  </si>
  <si>
    <t>PIP230196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</si>
  <si>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http://eqru.gsras.ru/files/Calc-magnitude_M_2003-2023.pdf), 
а также значения энергии Е (эрг), рассчитанные по формуле Е=10**(11.8+1.5*М).</t>
    </r>
  </si>
  <si>
    <t xml:space="preserve">Семенова Е.П. (отв. сост.); Ященко М.Г., Бернвальд Т.А., Терентьева О.Е., Авдеева Л.И., Рунова А.И. </t>
  </si>
  <si>
    <t>Каталог землетрясений региона «Приамурье и Приморье» за 2023 г. с М&gt;=0.8</t>
  </si>
  <si>
    <t>Каталог сейсмических событий региона «Приамурье и Приморье» за 2023 г. с М&gt;=0.8</t>
  </si>
  <si>
    <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</si>
  <si>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t>δ</t>
    </r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</si>
  <si>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t>К</t>
    </r>
    <r>
      <rPr>
        <b/>
        <sz val="10"/>
        <color indexed="8"/>
        <rFont val="Times New Roman"/>
        <family val="1"/>
        <charset val="204"/>
      </rPr>
      <t>p</t>
    </r>
  </si>
  <si>
    <r>
      <rPr>
        <b/>
        <i/>
        <sz val="10"/>
        <rFont val="Times New Roman"/>
        <family val="1"/>
        <charset val="204"/>
      </rPr>
      <t>Е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эрг</t>
    </r>
    <r>
      <rPr>
        <b/>
        <sz val="10"/>
        <rFont val="Times New Roman"/>
        <family val="1"/>
        <charset val="204"/>
      </rPr>
      <t xml:space="preserve">
10**(11.8+1.5*</t>
    </r>
    <r>
      <rPr>
        <b/>
        <i/>
        <sz val="10"/>
        <rFont val="Times New Roman"/>
        <family val="1"/>
        <charset val="204"/>
      </rPr>
      <t>М</t>
    </r>
    <r>
      <rPr>
        <b/>
        <sz val="10"/>
        <rFont val="Times New Roman"/>
        <family val="1"/>
        <charset val="204"/>
      </rPr>
      <t>)
землетрясений</t>
    </r>
  </si>
  <si>
    <r>
      <t>δ</t>
    </r>
    <r>
      <rPr>
        <b/>
        <i/>
        <sz val="10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c</t>
    </r>
  </si>
  <si>
    <r>
      <t xml:space="preserve">δ, </t>
    </r>
    <r>
      <rPr>
        <b/>
        <i/>
        <sz val="10"/>
        <color theme="1"/>
        <rFont val="Times New Roman"/>
        <family val="1"/>
        <charset val="204"/>
      </rPr>
      <t>км</t>
    </r>
  </si>
  <si>
    <r>
      <t>Nst t</t>
    </r>
    <r>
      <rPr>
        <b/>
        <sz val="6"/>
        <rFont val="Times New Roman"/>
        <family val="1"/>
        <charset val="204"/>
      </rPr>
      <t>0</t>
    </r>
    <r>
      <rPr>
        <b/>
        <i/>
        <sz val="10"/>
        <rFont val="Times New Roman"/>
        <family val="1"/>
        <charset val="204"/>
      </rPr>
      <t xml:space="preserve"> </t>
    </r>
  </si>
  <si>
    <r>
      <rPr>
        <b/>
        <i/>
        <sz val="10"/>
        <rFont val="Times New Roman"/>
        <family val="1"/>
        <charset val="204"/>
      </rPr>
      <t>Е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эрг</t>
    </r>
    <r>
      <rPr>
        <b/>
        <sz val="10"/>
        <rFont val="Times New Roman"/>
        <family val="1"/>
        <charset val="204"/>
      </rPr>
      <t xml:space="preserve">
10**(11.8+1.5*</t>
    </r>
    <r>
      <rPr>
        <b/>
        <i/>
        <sz val="10"/>
        <rFont val="Times New Roman"/>
        <family val="1"/>
        <charset val="204"/>
      </rPr>
      <t>М</t>
    </r>
    <r>
      <rPr>
        <b/>
        <sz val="10"/>
        <rFont val="Times New Roman"/>
        <family val="1"/>
        <charset val="204"/>
      </rPr>
      <t>)
взрывов</t>
    </r>
  </si>
  <si>
    <r>
      <t>M</t>
    </r>
    <r>
      <rPr>
        <b/>
        <sz val="6"/>
        <color indexed="8"/>
        <rFont val="Times New Roman"/>
        <family val="1"/>
        <charset val="204"/>
      </rPr>
      <t>0</t>
    </r>
    <r>
      <rPr>
        <b/>
        <i/>
        <sz val="10"/>
        <color indexed="8"/>
        <rFont val="Times New Roman"/>
        <family val="1"/>
        <charset val="204"/>
      </rPr>
      <t xml:space="preserve">
IMGG, 
Н*м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</si>
</sst>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E+00"/>
    <numFmt numFmtId="168" formatCode="0.000E+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indexed="21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55"/>
      <name val="Calibri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b/>
      <sz val="14"/>
      <color indexed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11" fillId="0" borderId="0"/>
    <xf numFmtId="0" fontId="1" fillId="0" borderId="0"/>
    <xf numFmtId="0" fontId="21" fillId="0" borderId="0"/>
  </cellStyleXfs>
  <cellXfs count="93">
    <xf numFmtId="0" fontId="0" fillId="0" borderId="0" xfId="0"/>
    <xf numFmtId="1" fontId="6" fillId="0" borderId="0" xfId="0" applyNumberFormat="1" applyFont="1" applyFill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66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vertical="top"/>
    </xf>
    <xf numFmtId="1" fontId="5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6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1" fontId="5" fillId="0" borderId="0" xfId="0" applyNumberFormat="1" applyFont="1" applyBorder="1" applyAlignment="1">
      <alignment vertical="top"/>
    </xf>
    <xf numFmtId="16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" fontId="9" fillId="0" borderId="1" xfId="0" applyNumberFormat="1" applyFont="1" applyFill="1" applyBorder="1" applyAlignment="1">
      <alignment vertical="top"/>
    </xf>
    <xf numFmtId="1" fontId="10" fillId="0" borderId="1" xfId="0" applyNumberFormat="1" applyFont="1" applyFill="1" applyBorder="1"/>
    <xf numFmtId="0" fontId="10" fillId="0" borderId="1" xfId="0" applyFont="1" applyFill="1" applyBorder="1"/>
    <xf numFmtId="164" fontId="12" fillId="0" borderId="0" xfId="0" applyNumberFormat="1" applyFont="1" applyAlignment="1">
      <alignment horizontal="center" vertical="top"/>
    </xf>
    <xf numFmtId="164" fontId="12" fillId="0" borderId="0" xfId="0" applyNumberFormat="1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center" vertical="top"/>
    </xf>
    <xf numFmtId="1" fontId="10" fillId="0" borderId="1" xfId="0" applyNumberFormat="1" applyFont="1" applyFill="1" applyBorder="1" applyAlignment="1">
      <alignment vertical="top"/>
    </xf>
    <xf numFmtId="1" fontId="9" fillId="0" borderId="1" xfId="0" applyNumberFormat="1" applyFont="1" applyFill="1" applyBorder="1" applyAlignment="1">
      <alignment vertical="top"/>
    </xf>
    <xf numFmtId="164" fontId="10" fillId="0" borderId="1" xfId="0" applyNumberFormat="1" applyFont="1" applyFill="1" applyBorder="1" applyAlignment="1">
      <alignment vertical="top"/>
    </xf>
    <xf numFmtId="1" fontId="3" fillId="0" borderId="0" xfId="0" applyNumberFormat="1" applyFont="1" applyAlignment="1">
      <alignment horizontal="center" vertical="top"/>
    </xf>
    <xf numFmtId="1" fontId="3" fillId="0" borderId="0" xfId="0" applyNumberFormat="1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vertical="top"/>
    </xf>
    <xf numFmtId="1" fontId="10" fillId="0" borderId="2" xfId="0" applyNumberFormat="1" applyFont="1" applyFill="1" applyBorder="1"/>
    <xf numFmtId="164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/>
    <xf numFmtId="164" fontId="9" fillId="0" borderId="2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14" fillId="0" borderId="0" xfId="0" applyNumberFormat="1" applyFont="1" applyFill="1" applyAlignment="1">
      <alignment horizontal="center" vertical="top"/>
    </xf>
    <xf numFmtId="167" fontId="16" fillId="0" borderId="1" xfId="0" applyNumberFormat="1" applyFont="1" applyFill="1" applyBorder="1" applyAlignment="1">
      <alignment horizontal="center" vertical="top"/>
    </xf>
    <xf numFmtId="11" fontId="16" fillId="0" borderId="1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right" vertical="top"/>
    </xf>
    <xf numFmtId="0" fontId="20" fillId="0" borderId="0" xfId="0" applyFont="1" applyFill="1" applyAlignment="1">
      <alignment horizontal="right" vertical="top"/>
    </xf>
    <xf numFmtId="1" fontId="16" fillId="0" borderId="1" xfId="0" applyNumberFormat="1" applyFont="1" applyFill="1" applyBorder="1" applyAlignment="1">
      <alignment horizontal="right"/>
    </xf>
    <xf numFmtId="166" fontId="1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164" fontId="19" fillId="0" borderId="0" xfId="0" applyNumberFormat="1" applyFont="1" applyBorder="1" applyAlignment="1">
      <alignment horizontal="right" vertical="top"/>
    </xf>
    <xf numFmtId="165" fontId="20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4" fontId="19" fillId="0" borderId="0" xfId="0" applyNumberFormat="1" applyFont="1" applyFill="1" applyBorder="1" applyAlignment="1">
      <alignment horizontal="right" vertical="top"/>
    </xf>
    <xf numFmtId="165" fontId="20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164" fontId="16" fillId="0" borderId="1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 vertical="top"/>
    </xf>
    <xf numFmtId="164" fontId="10" fillId="0" borderId="2" xfId="0" applyNumberFormat="1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center" vertical="top"/>
    </xf>
    <xf numFmtId="1" fontId="10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vertical="top"/>
    </xf>
    <xf numFmtId="167" fontId="4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left" vertical="top"/>
    </xf>
    <xf numFmtId="166" fontId="3" fillId="0" borderId="0" xfId="0" applyNumberFormat="1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1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Normal 2" xfId="4"/>
    <cellStyle name="Обычный" xfId="0" builtinId="0"/>
    <cellStyle name="Обычный 15" xfId="1"/>
    <cellStyle name="Обычный 4" xfId="2"/>
    <cellStyle name="Обычный 9" xfId="3"/>
  </cellStyles>
  <dxfs count="8"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AQ201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9" defaultRowHeight="12" x14ac:dyDescent="0.2"/>
  <cols>
    <col min="1" max="1" width="9.85546875" style="13" customWidth="1"/>
    <col min="2" max="2" width="10.5703125" style="14" customWidth="1"/>
    <col min="3" max="3" width="6.42578125" style="2" customWidth="1"/>
    <col min="4" max="4" width="4.140625" style="15" bestFit="1" customWidth="1"/>
    <col min="5" max="5" width="5" style="15" bestFit="1" customWidth="1"/>
    <col min="6" max="6" width="3.85546875" style="8" bestFit="1" customWidth="1"/>
    <col min="7" max="7" width="4.28515625" style="16" bestFit="1" customWidth="1"/>
    <col min="8" max="8" width="5.5703125" style="60" customWidth="1"/>
    <col min="9" max="9" width="5.140625" style="60" customWidth="1"/>
    <col min="10" max="10" width="7.140625" style="61" customWidth="1"/>
    <col min="11" max="11" width="6.28515625" style="61" customWidth="1"/>
    <col min="12" max="12" width="7.7109375" style="61" customWidth="1"/>
    <col min="13" max="14" width="6.140625" style="61" customWidth="1"/>
    <col min="15" max="15" width="5.5703125" style="50" customWidth="1"/>
    <col min="16" max="16" width="4.28515625" style="50" customWidth="1"/>
    <col min="17" max="17" width="4.28515625" style="62" bestFit="1" customWidth="1"/>
    <col min="18" max="18" width="5.28515625" style="17" customWidth="1"/>
    <col min="19" max="19" width="7" style="17" customWidth="1"/>
    <col min="20" max="20" width="4.85546875" style="17" customWidth="1"/>
    <col min="21" max="21" width="4.28515625" style="17" customWidth="1"/>
    <col min="22" max="22" width="8.140625" style="17" customWidth="1"/>
    <col min="23" max="23" width="8.42578125" style="17" customWidth="1"/>
    <col min="24" max="24" width="9" style="17" customWidth="1"/>
    <col min="25" max="25" width="4.5703125" style="30" customWidth="1"/>
    <col min="26" max="26" width="6.7109375" style="17" customWidth="1"/>
    <col min="27" max="27" width="40" style="17" customWidth="1"/>
    <col min="28" max="28" width="18" style="17" customWidth="1"/>
    <col min="29" max="29" width="17.5703125" style="17" customWidth="1"/>
    <col min="30" max="30" width="7.28515625" style="12" customWidth="1"/>
    <col min="31" max="31" width="7.28515625" style="55" customWidth="1"/>
    <col min="32" max="32" width="16.28515625" style="18" customWidth="1"/>
    <col min="33" max="33" width="16.140625" style="11" customWidth="1"/>
    <col min="34" max="35" width="18.42578125" style="11" bestFit="1" customWidth="1"/>
    <col min="36" max="36" width="6" style="11" bestFit="1" customWidth="1"/>
    <col min="37" max="37" width="6.7109375" style="11" bestFit="1" customWidth="1"/>
    <col min="38" max="38" width="3.7109375" style="11" bestFit="1" customWidth="1"/>
    <col min="39" max="39" width="3.28515625" style="11" bestFit="1" customWidth="1"/>
    <col min="40" max="40" width="6" style="11" bestFit="1" customWidth="1"/>
    <col min="41" max="41" width="17.7109375" style="11" bestFit="1" customWidth="1"/>
    <col min="42" max="16384" width="9" style="11"/>
  </cols>
  <sheetData>
    <row r="1" spans="1:33" ht="14.25" customHeight="1" x14ac:dyDescent="0.2">
      <c r="A1" s="73" t="s">
        <v>235</v>
      </c>
      <c r="U1" s="24"/>
      <c r="V1" s="24"/>
      <c r="W1" s="26"/>
      <c r="X1" s="26"/>
    </row>
    <row r="2" spans="1:33" ht="14.25" customHeight="1" x14ac:dyDescent="0.2">
      <c r="A2" s="5" t="s">
        <v>233</v>
      </c>
      <c r="B2" s="6"/>
      <c r="C2" s="1"/>
      <c r="D2" s="7"/>
      <c r="E2" s="7"/>
      <c r="G2" s="8"/>
      <c r="H2" s="63"/>
      <c r="I2" s="63"/>
      <c r="J2" s="64"/>
      <c r="K2" s="64"/>
      <c r="L2" s="64"/>
      <c r="M2" s="64"/>
      <c r="N2" s="64"/>
      <c r="O2" s="51"/>
      <c r="P2" s="51"/>
      <c r="Q2" s="65"/>
      <c r="R2" s="10"/>
      <c r="S2" s="10"/>
      <c r="T2" s="10"/>
      <c r="U2" s="25"/>
      <c r="V2" s="25"/>
      <c r="W2" s="47"/>
      <c r="X2" s="26"/>
      <c r="Y2" s="31"/>
      <c r="Z2" s="10"/>
      <c r="AA2" s="10"/>
      <c r="AB2" s="10"/>
      <c r="AC2" s="10"/>
      <c r="AD2" s="20"/>
      <c r="AE2" s="56"/>
      <c r="AF2" s="12"/>
    </row>
    <row r="3" spans="1:33" ht="12.75" x14ac:dyDescent="0.2">
      <c r="A3" s="5" t="s">
        <v>232</v>
      </c>
      <c r="B3" s="6"/>
      <c r="C3" s="1"/>
      <c r="D3" s="7"/>
      <c r="E3" s="7"/>
      <c r="G3" s="8"/>
      <c r="H3" s="63"/>
      <c r="I3" s="63"/>
      <c r="J3" s="64"/>
      <c r="K3" s="64"/>
      <c r="L3" s="64"/>
      <c r="M3" s="64"/>
      <c r="N3" s="64"/>
      <c r="O3" s="51"/>
      <c r="P3" s="51"/>
      <c r="Q3" s="65"/>
      <c r="R3" s="10"/>
      <c r="S3" s="10"/>
      <c r="T3" s="10"/>
      <c r="U3" s="10"/>
      <c r="V3" s="10"/>
      <c r="W3" s="19"/>
      <c r="X3" s="10"/>
      <c r="Y3" s="31"/>
      <c r="Z3" s="10"/>
      <c r="AA3" s="10"/>
      <c r="AB3" s="10"/>
      <c r="AC3" s="10"/>
      <c r="AD3" s="20"/>
      <c r="AE3" s="56"/>
      <c r="AF3" s="12"/>
    </row>
    <row r="4" spans="1:33" s="92" customFormat="1" ht="42" customHeight="1" x14ac:dyDescent="0.2">
      <c r="A4" s="79" t="s">
        <v>9</v>
      </c>
      <c r="B4" s="80" t="s">
        <v>10</v>
      </c>
      <c r="C4" s="79" t="s">
        <v>11</v>
      </c>
      <c r="D4" s="79" t="s">
        <v>0</v>
      </c>
      <c r="E4" s="79" t="s">
        <v>1</v>
      </c>
      <c r="F4" s="79" t="s">
        <v>2</v>
      </c>
      <c r="G4" s="79" t="s">
        <v>3</v>
      </c>
      <c r="H4" s="81" t="s">
        <v>12</v>
      </c>
      <c r="I4" s="81" t="s">
        <v>240</v>
      </c>
      <c r="J4" s="82" t="s">
        <v>14</v>
      </c>
      <c r="K4" s="82" t="s">
        <v>34</v>
      </c>
      <c r="L4" s="82" t="s">
        <v>15</v>
      </c>
      <c r="M4" s="82" t="s">
        <v>35</v>
      </c>
      <c r="N4" s="82" t="s">
        <v>241</v>
      </c>
      <c r="O4" s="83" t="s">
        <v>236</v>
      </c>
      <c r="P4" s="81" t="s">
        <v>237</v>
      </c>
      <c r="Q4" s="84" t="s">
        <v>238</v>
      </c>
      <c r="R4" s="84" t="s">
        <v>24</v>
      </c>
      <c r="S4" s="84" t="s">
        <v>16</v>
      </c>
      <c r="T4" s="84" t="s">
        <v>25</v>
      </c>
      <c r="U4" s="84" t="s">
        <v>26</v>
      </c>
      <c r="V4" s="85" t="s">
        <v>244</v>
      </c>
      <c r="W4" s="86" t="s">
        <v>13</v>
      </c>
      <c r="X4" s="86" t="s">
        <v>22</v>
      </c>
      <c r="Y4" s="87" t="s">
        <v>242</v>
      </c>
      <c r="Z4" s="79" t="s">
        <v>23</v>
      </c>
      <c r="AA4" s="79" t="s">
        <v>17</v>
      </c>
      <c r="AB4" s="79" t="s">
        <v>18</v>
      </c>
      <c r="AC4" s="88" t="s">
        <v>4</v>
      </c>
      <c r="AD4" s="89" t="s">
        <v>19</v>
      </c>
      <c r="AE4" s="90"/>
      <c r="AF4" s="91" t="s">
        <v>239</v>
      </c>
      <c r="AG4" s="91" t="s">
        <v>243</v>
      </c>
    </row>
    <row r="5" spans="1:33" x14ac:dyDescent="0.2">
      <c r="A5" s="3" t="s">
        <v>36</v>
      </c>
      <c r="B5" s="53">
        <f t="shared" ref="B5:B36" si="0">DATE(C5,D5,E5)+TIME(F5,G5,H5)</f>
        <v>44927.503761574073</v>
      </c>
      <c r="C5" s="28">
        <v>2023</v>
      </c>
      <c r="D5" s="28">
        <v>1</v>
      </c>
      <c r="E5" s="22">
        <v>1</v>
      </c>
      <c r="F5" s="22">
        <v>12</v>
      </c>
      <c r="G5" s="22">
        <v>5</v>
      </c>
      <c r="H5" s="66">
        <v>25.2</v>
      </c>
      <c r="I5" s="66">
        <v>0.8</v>
      </c>
      <c r="J5" s="67">
        <v>54.131</v>
      </c>
      <c r="K5" s="67">
        <v>8.5000000000000006E-2</v>
      </c>
      <c r="L5" s="67">
        <v>140.07900000000001</v>
      </c>
      <c r="M5" s="67">
        <v>0.14399999999999999</v>
      </c>
      <c r="N5" s="66">
        <v>9.4</v>
      </c>
      <c r="O5" s="52">
        <v>11</v>
      </c>
      <c r="P5" s="52">
        <v>6</v>
      </c>
      <c r="Q5" s="68">
        <v>9.1</v>
      </c>
      <c r="R5" s="34"/>
      <c r="S5" s="34"/>
      <c r="T5" s="34">
        <v>3.4</v>
      </c>
      <c r="U5" s="36"/>
      <c r="V5" s="36"/>
      <c r="W5" s="36">
        <f t="shared" ref="W5:W21" si="1">(Q5-4)/1.8</f>
        <v>2.833333333333333</v>
      </c>
      <c r="X5" s="40">
        <v>2.8</v>
      </c>
      <c r="Y5" s="37">
        <v>7</v>
      </c>
      <c r="Z5" s="28" t="s">
        <v>8</v>
      </c>
      <c r="AA5" s="23" t="s">
        <v>7</v>
      </c>
      <c r="AB5" s="46" t="s">
        <v>20</v>
      </c>
      <c r="AC5" s="28"/>
      <c r="AD5" s="35">
        <v>4</v>
      </c>
      <c r="AE5" s="54"/>
      <c r="AF5" s="48">
        <f>POWER(10,11.8+1.5*X5)</f>
        <v>1E+16</v>
      </c>
      <c r="AG5" s="58"/>
    </row>
    <row r="6" spans="1:33" x14ac:dyDescent="0.2">
      <c r="A6" s="3" t="s">
        <v>37</v>
      </c>
      <c r="B6" s="53">
        <f t="shared" si="0"/>
        <v>44927.506956018522</v>
      </c>
      <c r="C6" s="21">
        <v>2023</v>
      </c>
      <c r="D6" s="28">
        <v>1</v>
      </c>
      <c r="E6" s="22">
        <v>1</v>
      </c>
      <c r="F6" s="22">
        <v>12</v>
      </c>
      <c r="G6" s="22">
        <v>10</v>
      </c>
      <c r="H6" s="66">
        <v>1.2</v>
      </c>
      <c r="I6" s="66">
        <v>1.4</v>
      </c>
      <c r="J6" s="67">
        <v>53.902000000000001</v>
      </c>
      <c r="K6" s="67">
        <v>0.159</v>
      </c>
      <c r="L6" s="67">
        <v>139.929</v>
      </c>
      <c r="M6" s="67">
        <v>0.27</v>
      </c>
      <c r="N6" s="66">
        <v>17.7</v>
      </c>
      <c r="O6" s="52">
        <v>15</v>
      </c>
      <c r="P6" s="52">
        <v>6</v>
      </c>
      <c r="Q6" s="68">
        <v>7.9</v>
      </c>
      <c r="R6" s="34"/>
      <c r="S6" s="34"/>
      <c r="T6" s="34">
        <v>2.5</v>
      </c>
      <c r="U6" s="36"/>
      <c r="V6" s="36"/>
      <c r="W6" s="36">
        <f t="shared" si="1"/>
        <v>2.166666666666667</v>
      </c>
      <c r="X6" s="40">
        <v>2.2000000000000002</v>
      </c>
      <c r="Y6" s="37">
        <v>1</v>
      </c>
      <c r="Z6" s="21" t="s">
        <v>8</v>
      </c>
      <c r="AA6" s="23" t="s">
        <v>7</v>
      </c>
      <c r="AB6" s="4" t="s">
        <v>20</v>
      </c>
      <c r="AC6" s="21"/>
      <c r="AD6" s="35">
        <v>4</v>
      </c>
      <c r="AE6" s="54"/>
      <c r="AF6" s="48">
        <f t="shared" ref="AF6:AF14" si="2">POWER(10,11.8+1.5*X6)</f>
        <v>1258925411794173.5</v>
      </c>
      <c r="AG6" s="58"/>
    </row>
    <row r="7" spans="1:33" x14ac:dyDescent="0.2">
      <c r="A7" s="3" t="s">
        <v>38</v>
      </c>
      <c r="B7" s="53">
        <f t="shared" si="0"/>
        <v>44928.268900462965</v>
      </c>
      <c r="C7" s="21">
        <v>2023</v>
      </c>
      <c r="D7" s="28">
        <v>1</v>
      </c>
      <c r="E7" s="22">
        <v>2</v>
      </c>
      <c r="F7" s="22">
        <v>6</v>
      </c>
      <c r="G7" s="22">
        <v>27</v>
      </c>
      <c r="H7" s="66">
        <v>13.8</v>
      </c>
      <c r="I7" s="66">
        <v>1.4</v>
      </c>
      <c r="J7" s="67">
        <v>53.494999999999997</v>
      </c>
      <c r="K7" s="67">
        <v>8.5999999999999993E-2</v>
      </c>
      <c r="L7" s="67">
        <v>126.289</v>
      </c>
      <c r="M7" s="67">
        <v>0.14299999999999999</v>
      </c>
      <c r="N7" s="66">
        <v>9.5</v>
      </c>
      <c r="O7" s="52">
        <v>10</v>
      </c>
      <c r="P7" s="52">
        <v>5</v>
      </c>
      <c r="Q7" s="68">
        <v>7.4</v>
      </c>
      <c r="R7" s="34"/>
      <c r="S7" s="34"/>
      <c r="T7" s="34">
        <v>1.5</v>
      </c>
      <c r="U7" s="36"/>
      <c r="V7" s="36"/>
      <c r="W7" s="36">
        <f t="shared" si="1"/>
        <v>1.8888888888888891</v>
      </c>
      <c r="X7" s="40">
        <v>1.9</v>
      </c>
      <c r="Y7" s="37">
        <v>3</v>
      </c>
      <c r="Z7" s="21" t="s">
        <v>8</v>
      </c>
      <c r="AA7" s="23" t="s">
        <v>6</v>
      </c>
      <c r="AB7" s="4" t="s">
        <v>20</v>
      </c>
      <c r="AC7" s="28"/>
      <c r="AD7" s="35">
        <v>2</v>
      </c>
      <c r="AE7" s="54"/>
      <c r="AF7" s="48">
        <f t="shared" si="2"/>
        <v>446683592150964.06</v>
      </c>
      <c r="AG7" s="58"/>
    </row>
    <row r="8" spans="1:33" x14ac:dyDescent="0.2">
      <c r="A8" s="3" t="s">
        <v>39</v>
      </c>
      <c r="B8" s="53">
        <f t="shared" si="0"/>
        <v>44932.257569444446</v>
      </c>
      <c r="C8" s="28">
        <v>2023</v>
      </c>
      <c r="D8" s="28">
        <v>1</v>
      </c>
      <c r="E8" s="22">
        <v>6</v>
      </c>
      <c r="F8" s="22">
        <v>6</v>
      </c>
      <c r="G8" s="22">
        <v>10</v>
      </c>
      <c r="H8" s="66">
        <v>54.2</v>
      </c>
      <c r="I8" s="66">
        <v>0.7</v>
      </c>
      <c r="J8" s="67">
        <v>53.521000000000001</v>
      </c>
      <c r="K8" s="67">
        <v>3.7999999999999999E-2</v>
      </c>
      <c r="L8" s="67">
        <v>126.31399999999999</v>
      </c>
      <c r="M8" s="67">
        <v>6.3E-2</v>
      </c>
      <c r="N8" s="66">
        <v>4.2</v>
      </c>
      <c r="O8" s="52">
        <v>12</v>
      </c>
      <c r="P8" s="52">
        <v>6</v>
      </c>
      <c r="Q8" s="68">
        <v>7</v>
      </c>
      <c r="R8" s="34"/>
      <c r="S8" s="34">
        <v>3.1</v>
      </c>
      <c r="T8" s="34">
        <v>1.5</v>
      </c>
      <c r="U8" s="36"/>
      <c r="V8" s="36"/>
      <c r="W8" s="36">
        <f t="shared" si="1"/>
        <v>1.6666666666666665</v>
      </c>
      <c r="X8" s="40">
        <v>1.7</v>
      </c>
      <c r="Y8" s="37">
        <v>3</v>
      </c>
      <c r="Z8" s="28" t="s">
        <v>8</v>
      </c>
      <c r="AA8" s="23" t="s">
        <v>6</v>
      </c>
      <c r="AB8" s="46" t="s">
        <v>20</v>
      </c>
      <c r="AC8" s="28"/>
      <c r="AD8" s="35">
        <v>2</v>
      </c>
      <c r="AE8" s="54"/>
      <c r="AF8" s="48">
        <f t="shared" si="2"/>
        <v>223872113856835.09</v>
      </c>
      <c r="AG8" s="58"/>
    </row>
    <row r="9" spans="1:33" x14ac:dyDescent="0.2">
      <c r="A9" s="3" t="s">
        <v>40</v>
      </c>
      <c r="B9" s="53">
        <f t="shared" si="0"/>
        <v>44932.565381944441</v>
      </c>
      <c r="C9" s="28">
        <v>2023</v>
      </c>
      <c r="D9" s="28">
        <v>1</v>
      </c>
      <c r="E9" s="22">
        <v>6</v>
      </c>
      <c r="F9" s="22">
        <v>13</v>
      </c>
      <c r="G9" s="22">
        <v>34</v>
      </c>
      <c r="H9" s="66">
        <v>9</v>
      </c>
      <c r="I9" s="66">
        <v>0.2</v>
      </c>
      <c r="J9" s="67">
        <v>54.603999999999999</v>
      </c>
      <c r="K9" s="67">
        <v>4.0000000000000001E-3</v>
      </c>
      <c r="L9" s="67">
        <v>132.881</v>
      </c>
      <c r="M9" s="67">
        <v>6.0000000000000001E-3</v>
      </c>
      <c r="N9" s="66">
        <v>0.4</v>
      </c>
      <c r="O9" s="52">
        <v>5</v>
      </c>
      <c r="P9" s="52">
        <v>6</v>
      </c>
      <c r="Q9" s="68">
        <v>7.3</v>
      </c>
      <c r="R9" s="34"/>
      <c r="S9" s="34"/>
      <c r="T9" s="34">
        <v>2.8</v>
      </c>
      <c r="U9" s="36"/>
      <c r="V9" s="36"/>
      <c r="W9" s="36">
        <f t="shared" si="1"/>
        <v>1.8333333333333333</v>
      </c>
      <c r="X9" s="40">
        <v>1.8</v>
      </c>
      <c r="Y9" s="37">
        <v>4</v>
      </c>
      <c r="Z9" s="28" t="s">
        <v>8</v>
      </c>
      <c r="AA9" s="23" t="s">
        <v>5</v>
      </c>
      <c r="AB9" s="46" t="s">
        <v>20</v>
      </c>
      <c r="AC9" s="28"/>
      <c r="AD9" s="35">
        <v>1</v>
      </c>
      <c r="AE9" s="54"/>
      <c r="AF9" s="48">
        <f t="shared" si="2"/>
        <v>316227766016839.06</v>
      </c>
      <c r="AG9" s="58"/>
    </row>
    <row r="10" spans="1:33" x14ac:dyDescent="0.2">
      <c r="A10" s="3" t="s">
        <v>41</v>
      </c>
      <c r="B10" s="53">
        <f t="shared" si="0"/>
        <v>44933.728101851855</v>
      </c>
      <c r="C10" s="21">
        <v>2023</v>
      </c>
      <c r="D10" s="28">
        <v>1</v>
      </c>
      <c r="E10" s="22">
        <v>7</v>
      </c>
      <c r="F10" s="22">
        <v>17</v>
      </c>
      <c r="G10" s="22">
        <v>28</v>
      </c>
      <c r="H10" s="66">
        <v>28.4</v>
      </c>
      <c r="I10" s="66">
        <v>0.1</v>
      </c>
      <c r="J10" s="67">
        <v>54.398000000000003</v>
      </c>
      <c r="K10" s="67">
        <v>4.0000000000000001E-3</v>
      </c>
      <c r="L10" s="67">
        <v>125.83799999999999</v>
      </c>
      <c r="M10" s="67">
        <v>6.0000000000000001E-3</v>
      </c>
      <c r="N10" s="66">
        <v>0.4</v>
      </c>
      <c r="O10" s="52">
        <v>7</v>
      </c>
      <c r="P10" s="52">
        <v>7</v>
      </c>
      <c r="Q10" s="68">
        <v>6.9</v>
      </c>
      <c r="R10" s="34"/>
      <c r="S10" s="34">
        <v>2.6</v>
      </c>
      <c r="T10" s="34">
        <v>1.9</v>
      </c>
      <c r="U10" s="36"/>
      <c r="V10" s="36"/>
      <c r="W10" s="36">
        <f t="shared" si="1"/>
        <v>1.6111111111111112</v>
      </c>
      <c r="X10" s="40">
        <v>1.6</v>
      </c>
      <c r="Y10" s="37">
        <v>4</v>
      </c>
      <c r="Z10" s="21" t="s">
        <v>8</v>
      </c>
      <c r="AA10" s="23" t="s">
        <v>6</v>
      </c>
      <c r="AB10" s="4" t="s">
        <v>20</v>
      </c>
      <c r="AC10" s="21"/>
      <c r="AD10" s="35">
        <v>2</v>
      </c>
      <c r="AE10" s="54"/>
      <c r="AF10" s="48">
        <f t="shared" si="2"/>
        <v>158489319246112.38</v>
      </c>
      <c r="AG10" s="58"/>
    </row>
    <row r="11" spans="1:33" x14ac:dyDescent="0.2">
      <c r="A11" s="3" t="s">
        <v>42</v>
      </c>
      <c r="B11" s="53">
        <f t="shared" si="0"/>
        <v>44935.94090277778</v>
      </c>
      <c r="C11" s="21">
        <v>2023</v>
      </c>
      <c r="D11" s="28">
        <v>1</v>
      </c>
      <c r="E11" s="22">
        <v>9</v>
      </c>
      <c r="F11" s="22">
        <v>22</v>
      </c>
      <c r="G11" s="22">
        <v>34</v>
      </c>
      <c r="H11" s="66">
        <v>54.8</v>
      </c>
      <c r="I11" s="66">
        <v>3.4</v>
      </c>
      <c r="J11" s="67">
        <v>54.029000000000003</v>
      </c>
      <c r="K11" s="67">
        <v>0.18099999999999999</v>
      </c>
      <c r="L11" s="67">
        <v>124.69799999999999</v>
      </c>
      <c r="M11" s="67">
        <v>0.307</v>
      </c>
      <c r="N11" s="66">
        <v>20.100000000000001</v>
      </c>
      <c r="O11" s="52">
        <v>20</v>
      </c>
      <c r="P11" s="52">
        <v>10</v>
      </c>
      <c r="Q11" s="68">
        <v>7.6</v>
      </c>
      <c r="R11" s="34"/>
      <c r="S11" s="34"/>
      <c r="T11" s="34">
        <v>2.5</v>
      </c>
      <c r="U11" s="36"/>
      <c r="V11" s="36"/>
      <c r="W11" s="36">
        <f t="shared" si="1"/>
        <v>1.9999999999999998</v>
      </c>
      <c r="X11" s="40">
        <v>2</v>
      </c>
      <c r="Y11" s="37">
        <v>3</v>
      </c>
      <c r="Z11" s="21" t="s">
        <v>8</v>
      </c>
      <c r="AA11" s="23" t="s">
        <v>6</v>
      </c>
      <c r="AB11" s="4" t="s">
        <v>20</v>
      </c>
      <c r="AC11" s="21"/>
      <c r="AD11" s="35">
        <v>2</v>
      </c>
      <c r="AE11" s="54"/>
      <c r="AF11" s="48">
        <f t="shared" si="2"/>
        <v>630957344480198.25</v>
      </c>
      <c r="AG11" s="58"/>
    </row>
    <row r="12" spans="1:33" x14ac:dyDescent="0.2">
      <c r="A12" s="3" t="s">
        <v>43</v>
      </c>
      <c r="B12" s="53">
        <f t="shared" si="0"/>
        <v>44936.303541666668</v>
      </c>
      <c r="C12" s="28">
        <v>2023</v>
      </c>
      <c r="D12" s="28">
        <v>1</v>
      </c>
      <c r="E12" s="22">
        <v>10</v>
      </c>
      <c r="F12" s="22">
        <v>7</v>
      </c>
      <c r="G12" s="22">
        <v>17</v>
      </c>
      <c r="H12" s="66">
        <v>6.1</v>
      </c>
      <c r="I12" s="66">
        <v>0.1</v>
      </c>
      <c r="J12" s="67">
        <v>51.274999999999999</v>
      </c>
      <c r="K12" s="67">
        <v>2.7E-2</v>
      </c>
      <c r="L12" s="67">
        <v>132.88999999999999</v>
      </c>
      <c r="M12" s="67">
        <v>4.2999999999999997E-2</v>
      </c>
      <c r="N12" s="66">
        <v>3</v>
      </c>
      <c r="O12" s="52">
        <v>26</v>
      </c>
      <c r="P12" s="52">
        <v>3</v>
      </c>
      <c r="Q12" s="68">
        <v>8.3000000000000007</v>
      </c>
      <c r="R12" s="34"/>
      <c r="S12" s="34">
        <v>3.8</v>
      </c>
      <c r="T12" s="34">
        <v>3.1</v>
      </c>
      <c r="U12" s="36"/>
      <c r="V12" s="36"/>
      <c r="W12" s="36">
        <f t="shared" si="1"/>
        <v>2.3888888888888893</v>
      </c>
      <c r="X12" s="40">
        <v>2.4</v>
      </c>
      <c r="Y12" s="37">
        <v>6</v>
      </c>
      <c r="Z12" s="28" t="s">
        <v>8</v>
      </c>
      <c r="AA12" s="23" t="s">
        <v>7</v>
      </c>
      <c r="AB12" s="46" t="s">
        <v>20</v>
      </c>
      <c r="AC12" s="28"/>
      <c r="AD12" s="35">
        <v>4</v>
      </c>
      <c r="AE12" s="54"/>
      <c r="AF12" s="48">
        <f t="shared" si="2"/>
        <v>2511886431509585.5</v>
      </c>
      <c r="AG12" s="58"/>
    </row>
    <row r="13" spans="1:33" x14ac:dyDescent="0.2">
      <c r="A13" s="3" t="s">
        <v>44</v>
      </c>
      <c r="B13" s="53">
        <f t="shared" si="0"/>
        <v>44936.556331018517</v>
      </c>
      <c r="C13" s="28">
        <v>2023</v>
      </c>
      <c r="D13" s="28">
        <v>1</v>
      </c>
      <c r="E13" s="22">
        <v>10</v>
      </c>
      <c r="F13" s="22">
        <v>13</v>
      </c>
      <c r="G13" s="22">
        <v>21</v>
      </c>
      <c r="H13" s="66">
        <v>7</v>
      </c>
      <c r="I13" s="66">
        <v>0.1</v>
      </c>
      <c r="J13" s="67">
        <v>55.462000000000003</v>
      </c>
      <c r="K13" s="67">
        <v>1E-3</v>
      </c>
      <c r="L13" s="67">
        <v>135.678</v>
      </c>
      <c r="M13" s="67">
        <v>2E-3</v>
      </c>
      <c r="N13" s="66">
        <v>0.1</v>
      </c>
      <c r="O13" s="52">
        <v>10</v>
      </c>
      <c r="P13" s="52">
        <v>5</v>
      </c>
      <c r="Q13" s="68">
        <v>7.7</v>
      </c>
      <c r="R13" s="34"/>
      <c r="S13" s="34"/>
      <c r="T13" s="34">
        <v>3</v>
      </c>
      <c r="U13" s="36"/>
      <c r="V13" s="36"/>
      <c r="W13" s="36">
        <f t="shared" si="1"/>
        <v>2.0555555555555558</v>
      </c>
      <c r="X13" s="40">
        <v>2.1</v>
      </c>
      <c r="Y13" s="37">
        <v>6</v>
      </c>
      <c r="Z13" s="28" t="s">
        <v>8</v>
      </c>
      <c r="AA13" s="23" t="s">
        <v>5</v>
      </c>
      <c r="AB13" s="46" t="s">
        <v>20</v>
      </c>
      <c r="AC13" s="28"/>
      <c r="AD13" s="35">
        <v>1</v>
      </c>
      <c r="AE13" s="54"/>
      <c r="AF13" s="48">
        <f t="shared" si="2"/>
        <v>891250938133751.25</v>
      </c>
      <c r="AG13" s="58"/>
    </row>
    <row r="14" spans="1:33" x14ac:dyDescent="0.2">
      <c r="A14" s="3" t="s">
        <v>45</v>
      </c>
      <c r="B14" s="53">
        <f t="shared" si="0"/>
        <v>44937.148842592593</v>
      </c>
      <c r="C14" s="21">
        <v>2023</v>
      </c>
      <c r="D14" s="28">
        <v>1</v>
      </c>
      <c r="E14" s="22">
        <v>11</v>
      </c>
      <c r="F14" s="22">
        <v>3</v>
      </c>
      <c r="G14" s="22">
        <v>34</v>
      </c>
      <c r="H14" s="66">
        <v>20.6</v>
      </c>
      <c r="I14" s="66">
        <v>0.1</v>
      </c>
      <c r="J14" s="67">
        <v>48.331000000000003</v>
      </c>
      <c r="K14" s="67">
        <v>3.1E-2</v>
      </c>
      <c r="L14" s="67">
        <v>130.38</v>
      </c>
      <c r="M14" s="67">
        <v>4.5999999999999999E-2</v>
      </c>
      <c r="N14" s="66">
        <v>3.4</v>
      </c>
      <c r="O14" s="52">
        <v>12</v>
      </c>
      <c r="P14" s="52">
        <v>4</v>
      </c>
      <c r="Q14" s="68">
        <v>9.8000000000000007</v>
      </c>
      <c r="R14" s="34"/>
      <c r="S14" s="34"/>
      <c r="T14" s="34">
        <v>4.0999999999999996</v>
      </c>
      <c r="U14" s="36"/>
      <c r="V14" s="36"/>
      <c r="W14" s="36">
        <f t="shared" si="1"/>
        <v>3.2222222222222223</v>
      </c>
      <c r="X14" s="40">
        <v>3.2</v>
      </c>
      <c r="Y14" s="37">
        <v>10</v>
      </c>
      <c r="Z14" s="21" t="s">
        <v>8</v>
      </c>
      <c r="AA14" s="23" t="s">
        <v>27</v>
      </c>
      <c r="AB14" s="4" t="s">
        <v>20</v>
      </c>
      <c r="AC14" s="28"/>
      <c r="AD14" s="35">
        <v>6</v>
      </c>
      <c r="AE14" s="54"/>
      <c r="AF14" s="48">
        <f t="shared" si="2"/>
        <v>3.981071705534992E+16</v>
      </c>
      <c r="AG14" s="58"/>
    </row>
    <row r="15" spans="1:33" x14ac:dyDescent="0.2">
      <c r="A15" s="3" t="s">
        <v>46</v>
      </c>
      <c r="B15" s="53">
        <f t="shared" si="0"/>
        <v>44939.254965277774</v>
      </c>
      <c r="C15" s="21">
        <v>2023</v>
      </c>
      <c r="D15" s="28">
        <v>1</v>
      </c>
      <c r="E15" s="22">
        <v>13</v>
      </c>
      <c r="F15" s="22">
        <v>6</v>
      </c>
      <c r="G15" s="22">
        <v>7</v>
      </c>
      <c r="H15" s="66">
        <v>9.6</v>
      </c>
      <c r="I15" s="66">
        <v>0.9</v>
      </c>
      <c r="J15" s="67">
        <v>53.491999999999997</v>
      </c>
      <c r="K15" s="67">
        <v>7.8E-2</v>
      </c>
      <c r="L15" s="67">
        <v>126.277</v>
      </c>
      <c r="M15" s="67">
        <v>0.13100000000000001</v>
      </c>
      <c r="N15" s="66">
        <v>8.6999999999999993</v>
      </c>
      <c r="O15" s="52">
        <v>0</v>
      </c>
      <c r="P15" s="52">
        <v>6</v>
      </c>
      <c r="Q15" s="68">
        <v>7.4</v>
      </c>
      <c r="R15" s="34"/>
      <c r="S15" s="34"/>
      <c r="T15" s="34">
        <v>1.6</v>
      </c>
      <c r="U15" s="36"/>
      <c r="V15" s="36"/>
      <c r="W15" s="36">
        <f t="shared" si="1"/>
        <v>1.8888888888888891</v>
      </c>
      <c r="X15" s="40">
        <v>1.9</v>
      </c>
      <c r="Y15" s="37">
        <v>3</v>
      </c>
      <c r="Z15" s="21" t="s">
        <v>8</v>
      </c>
      <c r="AA15" s="23" t="s">
        <v>30</v>
      </c>
      <c r="AB15" s="4" t="s">
        <v>20</v>
      </c>
      <c r="AC15" s="28" t="s">
        <v>32</v>
      </c>
      <c r="AD15" s="35">
        <v>2</v>
      </c>
      <c r="AE15" s="54"/>
      <c r="AF15" s="32"/>
      <c r="AG15" s="48">
        <f>POWER(10,11.8+1.5*Y15)</f>
        <v>1.9952623149688948E+16</v>
      </c>
    </row>
    <row r="16" spans="1:33" x14ac:dyDescent="0.2">
      <c r="A16" s="3" t="s">
        <v>47</v>
      </c>
      <c r="B16" s="53">
        <f t="shared" si="0"/>
        <v>44939.593171296299</v>
      </c>
      <c r="C16" s="21">
        <v>2023</v>
      </c>
      <c r="D16" s="28">
        <v>1</v>
      </c>
      <c r="E16" s="22">
        <v>13</v>
      </c>
      <c r="F16" s="22">
        <v>14</v>
      </c>
      <c r="G16" s="22">
        <v>14</v>
      </c>
      <c r="H16" s="66">
        <v>10</v>
      </c>
      <c r="I16" s="66">
        <v>0.3</v>
      </c>
      <c r="J16" s="67">
        <v>54.19</v>
      </c>
      <c r="K16" s="67">
        <v>8.0000000000000002E-3</v>
      </c>
      <c r="L16" s="67">
        <v>125.977</v>
      </c>
      <c r="M16" s="67">
        <v>1.4E-2</v>
      </c>
      <c r="N16" s="66">
        <v>0.9</v>
      </c>
      <c r="O16" s="52">
        <v>25</v>
      </c>
      <c r="P16" s="52">
        <v>8</v>
      </c>
      <c r="Q16" s="68">
        <v>7.1</v>
      </c>
      <c r="R16" s="34"/>
      <c r="S16" s="34"/>
      <c r="T16" s="34">
        <v>1.8</v>
      </c>
      <c r="U16" s="36"/>
      <c r="V16" s="36"/>
      <c r="W16" s="36">
        <f t="shared" si="1"/>
        <v>1.7222222222222219</v>
      </c>
      <c r="X16" s="40">
        <v>1.7</v>
      </c>
      <c r="Y16" s="37">
        <v>3</v>
      </c>
      <c r="Z16" s="21" t="s">
        <v>8</v>
      </c>
      <c r="AA16" s="23" t="s">
        <v>6</v>
      </c>
      <c r="AB16" s="4" t="s">
        <v>20</v>
      </c>
      <c r="AC16" s="28"/>
      <c r="AD16" s="35">
        <v>2</v>
      </c>
      <c r="AE16" s="54"/>
      <c r="AF16" s="48">
        <f t="shared" ref="AF16:AF17" si="3">POWER(10,11.8+1.5*X16)</f>
        <v>223872113856835.09</v>
      </c>
      <c r="AG16" s="58"/>
    </row>
    <row r="17" spans="1:33" x14ac:dyDescent="0.2">
      <c r="A17" s="3" t="s">
        <v>48</v>
      </c>
      <c r="B17" s="53">
        <f t="shared" si="0"/>
        <v>44941.136446759258</v>
      </c>
      <c r="C17" s="28">
        <v>2023</v>
      </c>
      <c r="D17" s="28">
        <v>1</v>
      </c>
      <c r="E17" s="22">
        <v>15</v>
      </c>
      <c r="F17" s="22">
        <v>3</v>
      </c>
      <c r="G17" s="22">
        <v>16</v>
      </c>
      <c r="H17" s="66">
        <v>29</v>
      </c>
      <c r="I17" s="66">
        <v>0.3</v>
      </c>
      <c r="J17" s="67">
        <v>52.996000000000002</v>
      </c>
      <c r="K17" s="67">
        <v>4.9000000000000002E-2</v>
      </c>
      <c r="L17" s="67">
        <v>131.84299999999999</v>
      </c>
      <c r="M17" s="67">
        <v>8.1000000000000003E-2</v>
      </c>
      <c r="N17" s="66">
        <v>5.4</v>
      </c>
      <c r="O17" s="52">
        <v>18</v>
      </c>
      <c r="P17" s="52">
        <v>6</v>
      </c>
      <c r="Q17" s="68">
        <v>7.5</v>
      </c>
      <c r="R17" s="34"/>
      <c r="S17" s="34"/>
      <c r="T17" s="34">
        <v>2.8</v>
      </c>
      <c r="U17" s="36"/>
      <c r="V17" s="36"/>
      <c r="W17" s="36">
        <f t="shared" si="1"/>
        <v>1.9444444444444444</v>
      </c>
      <c r="X17" s="40">
        <v>1.9</v>
      </c>
      <c r="Y17" s="37">
        <v>5</v>
      </c>
      <c r="Z17" s="28" t="s">
        <v>8</v>
      </c>
      <c r="AA17" s="23" t="s">
        <v>21</v>
      </c>
      <c r="AB17" s="46" t="s">
        <v>20</v>
      </c>
      <c r="AC17" s="28"/>
      <c r="AD17" s="35">
        <v>3</v>
      </c>
      <c r="AE17" s="54"/>
      <c r="AF17" s="48">
        <f t="shared" si="3"/>
        <v>446683592150964.06</v>
      </c>
      <c r="AG17" s="58"/>
    </row>
    <row r="18" spans="1:33" x14ac:dyDescent="0.2">
      <c r="A18" s="3" t="s">
        <v>49</v>
      </c>
      <c r="B18" s="53">
        <f t="shared" si="0"/>
        <v>44948.200335648151</v>
      </c>
      <c r="C18" s="21">
        <v>2023</v>
      </c>
      <c r="D18" s="28">
        <v>1</v>
      </c>
      <c r="E18" s="22">
        <v>22</v>
      </c>
      <c r="F18" s="22">
        <v>4</v>
      </c>
      <c r="G18" s="22">
        <v>48</v>
      </c>
      <c r="H18" s="66">
        <v>29.2</v>
      </c>
      <c r="I18" s="66">
        <v>3.2</v>
      </c>
      <c r="J18" s="67">
        <v>53.482999999999997</v>
      </c>
      <c r="K18" s="67">
        <v>0.20300000000000001</v>
      </c>
      <c r="L18" s="67">
        <v>126.301</v>
      </c>
      <c r="M18" s="67">
        <v>0.34</v>
      </c>
      <c r="N18" s="66">
        <v>22.5</v>
      </c>
      <c r="O18" s="52">
        <v>0</v>
      </c>
      <c r="P18" s="52">
        <v>5</v>
      </c>
      <c r="Q18" s="68">
        <v>7</v>
      </c>
      <c r="R18" s="34"/>
      <c r="S18" s="34"/>
      <c r="T18" s="34">
        <v>1.2</v>
      </c>
      <c r="U18" s="36"/>
      <c r="V18" s="36"/>
      <c r="W18" s="36">
        <f t="shared" si="1"/>
        <v>1.6666666666666665</v>
      </c>
      <c r="X18" s="40">
        <v>1.7</v>
      </c>
      <c r="Y18" s="37">
        <v>3</v>
      </c>
      <c r="Z18" s="21" t="s">
        <v>8</v>
      </c>
      <c r="AA18" s="23" t="s">
        <v>30</v>
      </c>
      <c r="AB18" s="4" t="s">
        <v>20</v>
      </c>
      <c r="AC18" s="28" t="s">
        <v>32</v>
      </c>
      <c r="AD18" s="35">
        <v>2</v>
      </c>
      <c r="AE18" s="54"/>
      <c r="AF18" s="32"/>
      <c r="AG18" s="48">
        <f>POWER(10,11.8+1.5*Y18)</f>
        <v>1.9952623149688948E+16</v>
      </c>
    </row>
    <row r="19" spans="1:33" x14ac:dyDescent="0.2">
      <c r="A19" s="3" t="s">
        <v>50</v>
      </c>
      <c r="B19" s="53">
        <f t="shared" si="0"/>
        <v>44949.627604166664</v>
      </c>
      <c r="C19" s="21">
        <v>2023</v>
      </c>
      <c r="D19" s="28">
        <v>1</v>
      </c>
      <c r="E19" s="22">
        <v>23</v>
      </c>
      <c r="F19" s="22">
        <v>15</v>
      </c>
      <c r="G19" s="22">
        <v>3</v>
      </c>
      <c r="H19" s="66">
        <v>45.1</v>
      </c>
      <c r="I19" s="66">
        <v>0.5</v>
      </c>
      <c r="J19" s="67">
        <v>51.305</v>
      </c>
      <c r="K19" s="67">
        <v>4.9000000000000002E-2</v>
      </c>
      <c r="L19" s="67">
        <v>131.79</v>
      </c>
      <c r="M19" s="67">
        <v>7.8E-2</v>
      </c>
      <c r="N19" s="66">
        <v>5.4</v>
      </c>
      <c r="O19" s="52">
        <v>8</v>
      </c>
      <c r="P19" s="52">
        <v>6</v>
      </c>
      <c r="Q19" s="68">
        <v>8.8000000000000007</v>
      </c>
      <c r="R19" s="34"/>
      <c r="S19" s="34">
        <v>3.7</v>
      </c>
      <c r="T19" s="34">
        <v>3.5</v>
      </c>
      <c r="U19" s="36"/>
      <c r="V19" s="36"/>
      <c r="W19" s="36">
        <f t="shared" si="1"/>
        <v>2.666666666666667</v>
      </c>
      <c r="X19" s="40">
        <v>2.7</v>
      </c>
      <c r="Y19" s="37">
        <v>6</v>
      </c>
      <c r="Z19" s="21" t="s">
        <v>8</v>
      </c>
      <c r="AA19" s="23" t="s">
        <v>7</v>
      </c>
      <c r="AB19" s="4" t="s">
        <v>20</v>
      </c>
      <c r="AC19" s="28"/>
      <c r="AD19" s="35">
        <v>4</v>
      </c>
      <c r="AE19" s="54"/>
      <c r="AF19" s="48">
        <f t="shared" ref="AF19:AF51" si="4">POWER(10,11.8+1.5*X19)</f>
        <v>7079457843841414</v>
      </c>
      <c r="AG19" s="58"/>
    </row>
    <row r="20" spans="1:33" x14ac:dyDescent="0.2">
      <c r="A20" s="3" t="s">
        <v>51</v>
      </c>
      <c r="B20" s="53">
        <f t="shared" si="0"/>
        <v>44950.751273148147</v>
      </c>
      <c r="C20" s="28">
        <v>2023</v>
      </c>
      <c r="D20" s="28">
        <v>1</v>
      </c>
      <c r="E20" s="22">
        <v>24</v>
      </c>
      <c r="F20" s="22">
        <v>18</v>
      </c>
      <c r="G20" s="22">
        <v>1</v>
      </c>
      <c r="H20" s="66">
        <v>50.2</v>
      </c>
      <c r="I20" s="66">
        <v>2.4</v>
      </c>
      <c r="J20" s="67">
        <v>54.412999999999997</v>
      </c>
      <c r="K20" s="67">
        <v>0.17100000000000001</v>
      </c>
      <c r="L20" s="67">
        <v>124.605</v>
      </c>
      <c r="M20" s="67">
        <v>0.29299999999999998</v>
      </c>
      <c r="N20" s="66">
        <v>19</v>
      </c>
      <c r="O20" s="52">
        <v>16</v>
      </c>
      <c r="P20" s="52">
        <v>7</v>
      </c>
      <c r="Q20" s="68">
        <v>8.5</v>
      </c>
      <c r="R20" s="34"/>
      <c r="S20" s="34">
        <v>2.9</v>
      </c>
      <c r="T20" s="34">
        <v>2.9</v>
      </c>
      <c r="U20" s="36"/>
      <c r="V20" s="36"/>
      <c r="W20" s="36">
        <f t="shared" si="1"/>
        <v>2.5</v>
      </c>
      <c r="X20" s="40">
        <v>2.5</v>
      </c>
      <c r="Y20" s="37">
        <v>4</v>
      </c>
      <c r="Z20" s="28" t="s">
        <v>8</v>
      </c>
      <c r="AA20" s="23" t="s">
        <v>6</v>
      </c>
      <c r="AB20" s="46" t="s">
        <v>20</v>
      </c>
      <c r="AC20" s="28"/>
      <c r="AD20" s="35">
        <v>2</v>
      </c>
      <c r="AE20" s="54"/>
      <c r="AF20" s="48">
        <f t="shared" si="4"/>
        <v>3548133892335782</v>
      </c>
      <c r="AG20" s="58"/>
    </row>
    <row r="21" spans="1:33" x14ac:dyDescent="0.2">
      <c r="A21" s="3" t="s">
        <v>52</v>
      </c>
      <c r="B21" s="53">
        <f t="shared" si="0"/>
        <v>44951.525752314818</v>
      </c>
      <c r="C21" s="28">
        <v>2023</v>
      </c>
      <c r="D21" s="28">
        <v>1</v>
      </c>
      <c r="E21" s="22">
        <v>25</v>
      </c>
      <c r="F21" s="22">
        <v>12</v>
      </c>
      <c r="G21" s="22">
        <v>37</v>
      </c>
      <c r="H21" s="66">
        <v>5.0999999999999996</v>
      </c>
      <c r="I21" s="66">
        <v>0.3</v>
      </c>
      <c r="J21" s="67">
        <v>54.034999999999997</v>
      </c>
      <c r="K21" s="67">
        <v>1E-3</v>
      </c>
      <c r="L21" s="67">
        <v>124.19199999999999</v>
      </c>
      <c r="M21" s="67">
        <v>2E-3</v>
      </c>
      <c r="N21" s="66">
        <v>0.1</v>
      </c>
      <c r="O21" s="52">
        <v>20</v>
      </c>
      <c r="P21" s="52">
        <v>10</v>
      </c>
      <c r="Q21" s="68">
        <v>7.3</v>
      </c>
      <c r="R21" s="34"/>
      <c r="S21" s="34"/>
      <c r="T21" s="34">
        <v>2.5</v>
      </c>
      <c r="U21" s="36"/>
      <c r="V21" s="36"/>
      <c r="W21" s="36">
        <f t="shared" si="1"/>
        <v>1.8333333333333333</v>
      </c>
      <c r="X21" s="40">
        <v>1.8</v>
      </c>
      <c r="Y21" s="37">
        <v>3</v>
      </c>
      <c r="Z21" s="28" t="s">
        <v>8</v>
      </c>
      <c r="AA21" s="23" t="s">
        <v>6</v>
      </c>
      <c r="AB21" s="46" t="s">
        <v>20</v>
      </c>
      <c r="AC21" s="28"/>
      <c r="AD21" s="35">
        <v>2</v>
      </c>
      <c r="AE21" s="54"/>
      <c r="AF21" s="48">
        <f t="shared" si="4"/>
        <v>316227766016839.06</v>
      </c>
      <c r="AG21" s="58"/>
    </row>
    <row r="22" spans="1:33" x14ac:dyDescent="0.2">
      <c r="A22" s="3" t="s">
        <v>53</v>
      </c>
      <c r="B22" s="53">
        <f t="shared" si="0"/>
        <v>44955.928865740738</v>
      </c>
      <c r="C22" s="21">
        <v>2023</v>
      </c>
      <c r="D22" s="28">
        <v>1</v>
      </c>
      <c r="E22" s="22">
        <v>29</v>
      </c>
      <c r="F22" s="22">
        <v>22</v>
      </c>
      <c r="G22" s="22">
        <v>17</v>
      </c>
      <c r="H22" s="66">
        <v>34.200000000000003</v>
      </c>
      <c r="I22" s="66">
        <v>1.4</v>
      </c>
      <c r="J22" s="67">
        <v>43.171999999999997</v>
      </c>
      <c r="K22" s="67">
        <v>0.19400000000000001</v>
      </c>
      <c r="L22" s="67">
        <v>136.417</v>
      </c>
      <c r="M22" s="67">
        <v>0.26500000000000001</v>
      </c>
      <c r="N22" s="66">
        <v>21.5</v>
      </c>
      <c r="O22" s="52">
        <v>362</v>
      </c>
      <c r="P22" s="52">
        <v>35</v>
      </c>
      <c r="Q22" s="68"/>
      <c r="R22" s="34"/>
      <c r="S22" s="34">
        <v>4.5999999999999996</v>
      </c>
      <c r="T22" s="34">
        <v>4.5999999999999996</v>
      </c>
      <c r="U22" s="36"/>
      <c r="V22" s="49">
        <v>3138000000000000</v>
      </c>
      <c r="W22" s="36">
        <f>0.667*(LOG10(V22)-9.1)</f>
        <v>4.2665675104803631</v>
      </c>
      <c r="X22" s="40">
        <v>4.3</v>
      </c>
      <c r="Y22" s="37">
        <v>9</v>
      </c>
      <c r="Z22" s="21" t="s">
        <v>8</v>
      </c>
      <c r="AA22" s="23" t="s">
        <v>28</v>
      </c>
      <c r="AB22" s="4" t="s">
        <v>20</v>
      </c>
      <c r="AC22" s="21"/>
      <c r="AD22" s="35">
        <v>5</v>
      </c>
      <c r="AE22" s="54"/>
      <c r="AF22" s="48">
        <f t="shared" si="4"/>
        <v>1.7782794100389286E+18</v>
      </c>
      <c r="AG22" s="58"/>
    </row>
    <row r="23" spans="1:33" x14ac:dyDescent="0.2">
      <c r="A23" s="3" t="s">
        <v>54</v>
      </c>
      <c r="B23" s="53">
        <f t="shared" si="0"/>
        <v>44956.654062499998</v>
      </c>
      <c r="C23" s="28">
        <v>2023</v>
      </c>
      <c r="D23" s="28">
        <v>1</v>
      </c>
      <c r="E23" s="22">
        <v>30</v>
      </c>
      <c r="F23" s="22">
        <v>15</v>
      </c>
      <c r="G23" s="22">
        <v>41</v>
      </c>
      <c r="H23" s="66">
        <v>51.1</v>
      </c>
      <c r="I23" s="66">
        <v>0.2</v>
      </c>
      <c r="J23" s="67">
        <v>51.017000000000003</v>
      </c>
      <c r="K23" s="67">
        <v>7.0000000000000001E-3</v>
      </c>
      <c r="L23" s="67">
        <v>124.47199999999999</v>
      </c>
      <c r="M23" s="67">
        <v>1.0999999999999999E-2</v>
      </c>
      <c r="N23" s="66">
        <v>0.8</v>
      </c>
      <c r="O23" s="52">
        <v>18</v>
      </c>
      <c r="P23" s="52">
        <v>3</v>
      </c>
      <c r="Q23" s="68">
        <v>9.6</v>
      </c>
      <c r="R23" s="34"/>
      <c r="S23" s="34">
        <v>3.7</v>
      </c>
      <c r="T23" s="34">
        <v>3.9</v>
      </c>
      <c r="U23" s="36"/>
      <c r="V23" s="36"/>
      <c r="W23" s="36">
        <f>(Q23-4)/1.8</f>
        <v>3.1111111111111107</v>
      </c>
      <c r="X23" s="40">
        <v>3.1</v>
      </c>
      <c r="Y23" s="37">
        <v>7</v>
      </c>
      <c r="Z23" s="28" t="s">
        <v>8</v>
      </c>
      <c r="AA23" s="23" t="s">
        <v>27</v>
      </c>
      <c r="AB23" s="46" t="s">
        <v>20</v>
      </c>
      <c r="AC23" s="28"/>
      <c r="AD23" s="35">
        <v>6</v>
      </c>
      <c r="AE23" s="54"/>
      <c r="AF23" s="48">
        <f t="shared" si="4"/>
        <v>2.8183829312644916E+16</v>
      </c>
      <c r="AG23" s="58"/>
    </row>
    <row r="24" spans="1:33" x14ac:dyDescent="0.2">
      <c r="A24" s="3" t="s">
        <v>55</v>
      </c>
      <c r="B24" s="53">
        <f t="shared" si="0"/>
        <v>44957.644907407404</v>
      </c>
      <c r="C24" s="21">
        <v>2023</v>
      </c>
      <c r="D24" s="28">
        <v>1</v>
      </c>
      <c r="E24" s="22">
        <v>31</v>
      </c>
      <c r="F24" s="22">
        <v>15</v>
      </c>
      <c r="G24" s="22">
        <v>28</v>
      </c>
      <c r="H24" s="66">
        <v>40.299999999999997</v>
      </c>
      <c r="I24" s="66">
        <v>1</v>
      </c>
      <c r="J24" s="67">
        <v>55.987000000000002</v>
      </c>
      <c r="K24" s="67">
        <v>6.6000000000000003E-2</v>
      </c>
      <c r="L24" s="67">
        <v>124.282</v>
      </c>
      <c r="M24" s="67">
        <v>0.11700000000000001</v>
      </c>
      <c r="N24" s="66">
        <v>7.3</v>
      </c>
      <c r="O24" s="52">
        <v>10</v>
      </c>
      <c r="P24" s="52">
        <v>4</v>
      </c>
      <c r="Q24" s="68">
        <v>8.1</v>
      </c>
      <c r="R24" s="34"/>
      <c r="S24" s="34">
        <v>3.3</v>
      </c>
      <c r="T24" s="34">
        <v>2.9</v>
      </c>
      <c r="U24" s="36"/>
      <c r="V24" s="36"/>
      <c r="W24" s="36">
        <f>(Q24-4)/1.8</f>
        <v>2.2777777777777777</v>
      </c>
      <c r="X24" s="40">
        <v>2.2999999999999998</v>
      </c>
      <c r="Y24" s="37">
        <v>4</v>
      </c>
      <c r="Z24" s="21" t="s">
        <v>8</v>
      </c>
      <c r="AA24" s="23" t="s">
        <v>5</v>
      </c>
      <c r="AB24" s="4" t="s">
        <v>20</v>
      </c>
      <c r="AC24" s="21"/>
      <c r="AD24" s="35">
        <v>1</v>
      </c>
      <c r="AE24" s="54"/>
      <c r="AF24" s="48">
        <f t="shared" si="4"/>
        <v>1778279410038929</v>
      </c>
      <c r="AG24" s="58"/>
    </row>
    <row r="25" spans="1:33" x14ac:dyDescent="0.2">
      <c r="A25" s="3" t="s">
        <v>56</v>
      </c>
      <c r="B25" s="53">
        <f t="shared" si="0"/>
        <v>44959.899837962963</v>
      </c>
      <c r="C25" s="21">
        <v>2023</v>
      </c>
      <c r="D25" s="22">
        <v>2</v>
      </c>
      <c r="E25" s="22">
        <v>2</v>
      </c>
      <c r="F25" s="22">
        <v>21</v>
      </c>
      <c r="G25" s="22">
        <v>35</v>
      </c>
      <c r="H25" s="66">
        <v>46.6</v>
      </c>
      <c r="I25" s="66">
        <v>0</v>
      </c>
      <c r="J25" s="67">
        <v>53.911999999999999</v>
      </c>
      <c r="K25" s="67">
        <v>7.0000000000000001E-3</v>
      </c>
      <c r="L25" s="67">
        <v>128.16399999999999</v>
      </c>
      <c r="M25" s="67">
        <v>1.2E-2</v>
      </c>
      <c r="N25" s="66">
        <v>0.8</v>
      </c>
      <c r="O25" s="52">
        <v>5</v>
      </c>
      <c r="P25" s="52">
        <v>3</v>
      </c>
      <c r="Q25" s="68">
        <v>7.4</v>
      </c>
      <c r="R25" s="34"/>
      <c r="S25" s="34">
        <v>3.2</v>
      </c>
      <c r="T25" s="34">
        <v>2.2999999999999998</v>
      </c>
      <c r="U25" s="36"/>
      <c r="V25" s="36"/>
      <c r="W25" s="36">
        <f>(Q25-4)/1.8</f>
        <v>1.8888888888888891</v>
      </c>
      <c r="X25" s="40">
        <v>1.9</v>
      </c>
      <c r="Y25" s="37">
        <v>4</v>
      </c>
      <c r="Z25" s="21" t="s">
        <v>8</v>
      </c>
      <c r="AA25" s="23" t="s">
        <v>6</v>
      </c>
      <c r="AB25" s="4" t="s">
        <v>20</v>
      </c>
      <c r="AC25" s="28"/>
      <c r="AD25" s="35">
        <v>2</v>
      </c>
      <c r="AE25" s="54"/>
      <c r="AF25" s="48">
        <f t="shared" si="4"/>
        <v>446683592150964.06</v>
      </c>
      <c r="AG25" s="58"/>
    </row>
    <row r="26" spans="1:33" x14ac:dyDescent="0.2">
      <c r="A26" s="3" t="s">
        <v>57</v>
      </c>
      <c r="B26" s="53">
        <f t="shared" si="0"/>
        <v>44960.587488425925</v>
      </c>
      <c r="C26" s="21">
        <v>2023</v>
      </c>
      <c r="D26" s="22">
        <v>2</v>
      </c>
      <c r="E26" s="22">
        <v>3</v>
      </c>
      <c r="F26" s="22">
        <v>14</v>
      </c>
      <c r="G26" s="22">
        <v>5</v>
      </c>
      <c r="H26" s="66">
        <v>59.1</v>
      </c>
      <c r="I26" s="66">
        <v>1.8</v>
      </c>
      <c r="J26" s="67">
        <v>42.484000000000002</v>
      </c>
      <c r="K26" s="67">
        <v>0.27700000000000002</v>
      </c>
      <c r="L26" s="67">
        <v>135.74</v>
      </c>
      <c r="M26" s="67">
        <v>0.375</v>
      </c>
      <c r="N26" s="66">
        <v>30.8</v>
      </c>
      <c r="O26" s="52">
        <v>353</v>
      </c>
      <c r="P26" s="52">
        <v>20</v>
      </c>
      <c r="Q26" s="68"/>
      <c r="R26" s="34"/>
      <c r="S26" s="34">
        <v>4.4000000000000004</v>
      </c>
      <c r="T26" s="34">
        <v>4</v>
      </c>
      <c r="U26" s="36"/>
      <c r="V26" s="36"/>
      <c r="W26" s="36">
        <f>T26</f>
        <v>4</v>
      </c>
      <c r="X26" s="40">
        <v>4</v>
      </c>
      <c r="Y26" s="37">
        <v>7</v>
      </c>
      <c r="Z26" s="21" t="s">
        <v>8</v>
      </c>
      <c r="AA26" s="23" t="s">
        <v>28</v>
      </c>
      <c r="AB26" s="4" t="s">
        <v>20</v>
      </c>
      <c r="AC26" s="28"/>
      <c r="AD26" s="35">
        <v>5</v>
      </c>
      <c r="AE26" s="54"/>
      <c r="AF26" s="48">
        <f t="shared" si="4"/>
        <v>6.3095734448019802E+17</v>
      </c>
      <c r="AG26" s="58"/>
    </row>
    <row r="27" spans="1:33" x14ac:dyDescent="0.2">
      <c r="A27" s="3" t="s">
        <v>58</v>
      </c>
      <c r="B27" s="53">
        <f t="shared" si="0"/>
        <v>44960.830555555556</v>
      </c>
      <c r="C27" s="21">
        <v>2023</v>
      </c>
      <c r="D27" s="22">
        <v>2</v>
      </c>
      <c r="E27" s="22">
        <v>3</v>
      </c>
      <c r="F27" s="22">
        <v>19</v>
      </c>
      <c r="G27" s="22">
        <v>56</v>
      </c>
      <c r="H27" s="66">
        <v>0.2</v>
      </c>
      <c r="I27" s="66">
        <v>0.5</v>
      </c>
      <c r="J27" s="67">
        <v>49.079000000000001</v>
      </c>
      <c r="K27" s="67">
        <v>0.03</v>
      </c>
      <c r="L27" s="67">
        <v>132.92500000000001</v>
      </c>
      <c r="M27" s="67">
        <v>4.4999999999999998E-2</v>
      </c>
      <c r="N27" s="66">
        <v>3.3</v>
      </c>
      <c r="O27" s="52">
        <v>17</v>
      </c>
      <c r="P27" s="52">
        <v>6</v>
      </c>
      <c r="Q27" s="68">
        <v>9.3000000000000007</v>
      </c>
      <c r="R27" s="34"/>
      <c r="S27" s="34">
        <v>4</v>
      </c>
      <c r="T27" s="34">
        <v>3.8</v>
      </c>
      <c r="U27" s="36"/>
      <c r="V27" s="36"/>
      <c r="W27" s="36">
        <f t="shared" ref="W27:W33" si="5">(Q27-4)/1.8</f>
        <v>2.9444444444444446</v>
      </c>
      <c r="X27" s="40">
        <v>2.9</v>
      </c>
      <c r="Y27" s="37">
        <v>8</v>
      </c>
      <c r="Z27" s="21" t="s">
        <v>8</v>
      </c>
      <c r="AA27" s="23" t="s">
        <v>7</v>
      </c>
      <c r="AB27" s="4" t="s">
        <v>20</v>
      </c>
      <c r="AC27" s="28"/>
      <c r="AD27" s="35">
        <v>4</v>
      </c>
      <c r="AE27" s="54"/>
      <c r="AF27" s="48">
        <f t="shared" si="4"/>
        <v>1.4125375446227572E+16</v>
      </c>
      <c r="AG27" s="58"/>
    </row>
    <row r="28" spans="1:33" x14ac:dyDescent="0.2">
      <c r="A28" s="3" t="s">
        <v>59</v>
      </c>
      <c r="B28" s="53">
        <f t="shared" si="0"/>
        <v>44961.248414351852</v>
      </c>
      <c r="C28" s="21">
        <v>2023</v>
      </c>
      <c r="D28" s="22">
        <v>2</v>
      </c>
      <c r="E28" s="22">
        <v>4</v>
      </c>
      <c r="F28" s="22">
        <v>5</v>
      </c>
      <c r="G28" s="22">
        <v>57</v>
      </c>
      <c r="H28" s="66">
        <v>43.4</v>
      </c>
      <c r="I28" s="66">
        <v>0</v>
      </c>
      <c r="J28" s="67">
        <v>54.231000000000002</v>
      </c>
      <c r="K28" s="67">
        <v>4.0000000000000001E-3</v>
      </c>
      <c r="L28" s="67">
        <v>127.38200000000001</v>
      </c>
      <c r="M28" s="67">
        <v>6.0000000000000001E-3</v>
      </c>
      <c r="N28" s="66">
        <v>0.4</v>
      </c>
      <c r="O28" s="52">
        <v>7</v>
      </c>
      <c r="P28" s="52">
        <v>1</v>
      </c>
      <c r="Q28" s="68">
        <v>8.9</v>
      </c>
      <c r="R28" s="34"/>
      <c r="S28" s="34">
        <v>4.0999999999999996</v>
      </c>
      <c r="T28" s="34">
        <v>3.4</v>
      </c>
      <c r="U28" s="36"/>
      <c r="V28" s="36"/>
      <c r="W28" s="36">
        <f t="shared" si="5"/>
        <v>2.7222222222222223</v>
      </c>
      <c r="X28" s="40">
        <v>2.7</v>
      </c>
      <c r="Y28" s="37">
        <v>5</v>
      </c>
      <c r="Z28" s="21" t="s">
        <v>8</v>
      </c>
      <c r="AA28" s="23" t="s">
        <v>6</v>
      </c>
      <c r="AB28" s="4" t="s">
        <v>20</v>
      </c>
      <c r="AC28" s="21"/>
      <c r="AD28" s="35">
        <v>2</v>
      </c>
      <c r="AE28" s="54"/>
      <c r="AF28" s="48">
        <f t="shared" si="4"/>
        <v>7079457843841414</v>
      </c>
      <c r="AG28" s="58"/>
    </row>
    <row r="29" spans="1:33" x14ac:dyDescent="0.2">
      <c r="A29" s="3" t="s">
        <v>60</v>
      </c>
      <c r="B29" s="53">
        <f t="shared" si="0"/>
        <v>44966.119016203702</v>
      </c>
      <c r="C29" s="28">
        <v>2023</v>
      </c>
      <c r="D29" s="22">
        <v>2</v>
      </c>
      <c r="E29" s="22">
        <v>9</v>
      </c>
      <c r="F29" s="22">
        <v>2</v>
      </c>
      <c r="G29" s="22">
        <v>51</v>
      </c>
      <c r="H29" s="66">
        <v>23</v>
      </c>
      <c r="I29" s="66">
        <v>0.2</v>
      </c>
      <c r="J29" s="67">
        <v>51.161000000000001</v>
      </c>
      <c r="K29" s="67">
        <v>3.2000000000000001E-2</v>
      </c>
      <c r="L29" s="67">
        <v>132.93799999999999</v>
      </c>
      <c r="M29" s="67">
        <v>5.1999999999999998E-2</v>
      </c>
      <c r="N29" s="66">
        <v>3.6</v>
      </c>
      <c r="O29" s="52">
        <v>27</v>
      </c>
      <c r="P29" s="52">
        <v>5</v>
      </c>
      <c r="Q29" s="68">
        <v>9.1999999999999993</v>
      </c>
      <c r="R29" s="34"/>
      <c r="S29" s="34">
        <v>4.5</v>
      </c>
      <c r="T29" s="34">
        <v>3.6</v>
      </c>
      <c r="U29" s="36"/>
      <c r="V29" s="36"/>
      <c r="W29" s="36">
        <f t="shared" si="5"/>
        <v>2.8888888888888884</v>
      </c>
      <c r="X29" s="40">
        <v>2.9</v>
      </c>
      <c r="Y29" s="37">
        <v>4</v>
      </c>
      <c r="Z29" s="28" t="s">
        <v>8</v>
      </c>
      <c r="AA29" s="23" t="s">
        <v>7</v>
      </c>
      <c r="AB29" s="46" t="s">
        <v>20</v>
      </c>
      <c r="AC29" s="28"/>
      <c r="AD29" s="35">
        <v>4</v>
      </c>
      <c r="AE29" s="54"/>
      <c r="AF29" s="48">
        <f t="shared" si="4"/>
        <v>1.4125375446227572E+16</v>
      </c>
      <c r="AG29" s="58"/>
    </row>
    <row r="30" spans="1:33" x14ac:dyDescent="0.2">
      <c r="A30" s="3" t="s">
        <v>61</v>
      </c>
      <c r="B30" s="53">
        <f t="shared" si="0"/>
        <v>44967.81722222222</v>
      </c>
      <c r="C30" s="21">
        <v>2023</v>
      </c>
      <c r="D30" s="22">
        <v>2</v>
      </c>
      <c r="E30" s="22">
        <v>10</v>
      </c>
      <c r="F30" s="22">
        <v>19</v>
      </c>
      <c r="G30" s="22">
        <v>36</v>
      </c>
      <c r="H30" s="66">
        <v>48.9</v>
      </c>
      <c r="I30" s="66">
        <v>0.1</v>
      </c>
      <c r="J30" s="67">
        <v>54.905000000000001</v>
      </c>
      <c r="K30" s="67">
        <v>4.0000000000000001E-3</v>
      </c>
      <c r="L30" s="67">
        <v>125.196</v>
      </c>
      <c r="M30" s="67">
        <v>6.0000000000000001E-3</v>
      </c>
      <c r="N30" s="66">
        <v>0.4</v>
      </c>
      <c r="O30" s="52">
        <v>24</v>
      </c>
      <c r="P30" s="52">
        <v>8</v>
      </c>
      <c r="Q30" s="68">
        <v>7.5</v>
      </c>
      <c r="R30" s="34"/>
      <c r="S30" s="34">
        <v>2.5</v>
      </c>
      <c r="T30" s="34">
        <v>2.4</v>
      </c>
      <c r="U30" s="36"/>
      <c r="V30" s="36"/>
      <c r="W30" s="36">
        <f t="shared" si="5"/>
        <v>1.9444444444444444</v>
      </c>
      <c r="X30" s="40">
        <v>1.9</v>
      </c>
      <c r="Y30" s="37">
        <v>3</v>
      </c>
      <c r="Z30" s="21" t="s">
        <v>8</v>
      </c>
      <c r="AA30" s="23" t="s">
        <v>6</v>
      </c>
      <c r="AB30" s="4" t="s">
        <v>20</v>
      </c>
      <c r="AC30" s="21"/>
      <c r="AD30" s="35">
        <v>2</v>
      </c>
      <c r="AE30" s="54"/>
      <c r="AF30" s="48">
        <f t="shared" si="4"/>
        <v>446683592150964.06</v>
      </c>
      <c r="AG30" s="58"/>
    </row>
    <row r="31" spans="1:33" x14ac:dyDescent="0.2">
      <c r="A31" s="3" t="s">
        <v>62</v>
      </c>
      <c r="B31" s="53">
        <f t="shared" si="0"/>
        <v>44968.186550925922</v>
      </c>
      <c r="C31" s="21">
        <v>2023</v>
      </c>
      <c r="D31" s="22">
        <v>2</v>
      </c>
      <c r="E31" s="22">
        <v>11</v>
      </c>
      <c r="F31" s="22">
        <v>4</v>
      </c>
      <c r="G31" s="22">
        <v>28</v>
      </c>
      <c r="H31" s="66">
        <v>38.200000000000003</v>
      </c>
      <c r="I31" s="66">
        <v>1.6</v>
      </c>
      <c r="J31" s="67">
        <v>53.725999999999999</v>
      </c>
      <c r="K31" s="67">
        <v>8.4000000000000005E-2</v>
      </c>
      <c r="L31" s="67">
        <v>125.545</v>
      </c>
      <c r="M31" s="67">
        <v>0.14099999999999999</v>
      </c>
      <c r="N31" s="66">
        <v>9.3000000000000007</v>
      </c>
      <c r="O31" s="52">
        <v>18</v>
      </c>
      <c r="P31" s="52">
        <v>4</v>
      </c>
      <c r="Q31" s="68">
        <v>5.6</v>
      </c>
      <c r="R31" s="34"/>
      <c r="S31" s="34">
        <v>2.6</v>
      </c>
      <c r="T31" s="34">
        <v>2.2000000000000002</v>
      </c>
      <c r="U31" s="36"/>
      <c r="V31" s="36"/>
      <c r="W31" s="36">
        <f t="shared" si="5"/>
        <v>0.88888888888888862</v>
      </c>
      <c r="X31" s="40">
        <v>0.9</v>
      </c>
      <c r="Y31" s="37">
        <v>3</v>
      </c>
      <c r="Z31" s="21" t="s">
        <v>8</v>
      </c>
      <c r="AA31" s="23" t="s">
        <v>6</v>
      </c>
      <c r="AB31" s="4" t="s">
        <v>20</v>
      </c>
      <c r="AC31" s="28"/>
      <c r="AD31" s="35">
        <v>2</v>
      </c>
      <c r="AE31" s="54"/>
      <c r="AF31" s="48">
        <f t="shared" si="4"/>
        <v>14125375446227.576</v>
      </c>
      <c r="AG31" s="58"/>
    </row>
    <row r="32" spans="1:33" x14ac:dyDescent="0.2">
      <c r="A32" s="3" t="s">
        <v>63</v>
      </c>
      <c r="B32" s="53">
        <f t="shared" si="0"/>
        <v>44969.581111111111</v>
      </c>
      <c r="C32" s="21">
        <v>2023</v>
      </c>
      <c r="D32" s="22">
        <v>2</v>
      </c>
      <c r="E32" s="22">
        <v>12</v>
      </c>
      <c r="F32" s="22">
        <v>13</v>
      </c>
      <c r="G32" s="22">
        <v>56</v>
      </c>
      <c r="H32" s="66">
        <v>48.1</v>
      </c>
      <c r="I32" s="66">
        <v>1.3</v>
      </c>
      <c r="J32" s="67">
        <v>55.496000000000002</v>
      </c>
      <c r="K32" s="67">
        <v>7.6999999999999999E-2</v>
      </c>
      <c r="L32" s="67">
        <v>122.938</v>
      </c>
      <c r="M32" s="67">
        <v>0.13600000000000001</v>
      </c>
      <c r="N32" s="66">
        <v>8.6</v>
      </c>
      <c r="O32" s="52">
        <v>5</v>
      </c>
      <c r="P32" s="52">
        <v>10</v>
      </c>
      <c r="Q32" s="68">
        <v>7.3</v>
      </c>
      <c r="R32" s="34"/>
      <c r="S32" s="34">
        <v>3.8</v>
      </c>
      <c r="T32" s="34">
        <v>3.1</v>
      </c>
      <c r="U32" s="36"/>
      <c r="V32" s="36"/>
      <c r="W32" s="36">
        <f t="shared" si="5"/>
        <v>1.8333333333333333</v>
      </c>
      <c r="X32" s="40">
        <v>1.8</v>
      </c>
      <c r="Y32" s="37">
        <v>3</v>
      </c>
      <c r="Z32" s="21" t="s">
        <v>8</v>
      </c>
      <c r="AA32" s="23" t="s">
        <v>5</v>
      </c>
      <c r="AB32" s="4" t="s">
        <v>20</v>
      </c>
      <c r="AC32" s="21"/>
      <c r="AD32" s="35">
        <v>1</v>
      </c>
      <c r="AE32" s="54"/>
      <c r="AF32" s="48">
        <f t="shared" si="4"/>
        <v>316227766016839.06</v>
      </c>
      <c r="AG32" s="58"/>
    </row>
    <row r="33" spans="1:43" x14ac:dyDescent="0.2">
      <c r="A33" s="3" t="s">
        <v>64</v>
      </c>
      <c r="B33" s="53">
        <f t="shared" si="0"/>
        <v>44971.945324074077</v>
      </c>
      <c r="C33" s="21">
        <v>2023</v>
      </c>
      <c r="D33" s="22">
        <v>2</v>
      </c>
      <c r="E33" s="22">
        <v>14</v>
      </c>
      <c r="F33" s="22">
        <v>22</v>
      </c>
      <c r="G33" s="22">
        <v>41</v>
      </c>
      <c r="H33" s="66">
        <v>16.3</v>
      </c>
      <c r="I33" s="66">
        <v>0.8</v>
      </c>
      <c r="J33" s="67">
        <v>55.543999999999997</v>
      </c>
      <c r="K33" s="67">
        <v>4.5999999999999999E-2</v>
      </c>
      <c r="L33" s="67">
        <v>132.751</v>
      </c>
      <c r="M33" s="67">
        <v>8.1000000000000003E-2</v>
      </c>
      <c r="N33" s="66">
        <v>5.0999999999999996</v>
      </c>
      <c r="O33" s="52">
        <v>15</v>
      </c>
      <c r="P33" s="52">
        <v>7</v>
      </c>
      <c r="Q33" s="68">
        <v>8</v>
      </c>
      <c r="R33" s="34"/>
      <c r="S33" s="34"/>
      <c r="T33" s="34">
        <v>2.9</v>
      </c>
      <c r="U33" s="36"/>
      <c r="V33" s="36"/>
      <c r="W33" s="36">
        <f t="shared" si="5"/>
        <v>2.2222222222222223</v>
      </c>
      <c r="X33" s="40">
        <v>2.2000000000000002</v>
      </c>
      <c r="Y33" s="37">
        <v>3</v>
      </c>
      <c r="Z33" s="21" t="s">
        <v>8</v>
      </c>
      <c r="AA33" s="23" t="s">
        <v>5</v>
      </c>
      <c r="AB33" s="4" t="s">
        <v>20</v>
      </c>
      <c r="AC33" s="28"/>
      <c r="AD33" s="35">
        <v>1</v>
      </c>
      <c r="AE33" s="54"/>
      <c r="AF33" s="48">
        <f t="shared" si="4"/>
        <v>1258925411794173.5</v>
      </c>
      <c r="AG33" s="58"/>
    </row>
    <row r="34" spans="1:43" x14ac:dyDescent="0.2">
      <c r="A34" s="3" t="s">
        <v>65</v>
      </c>
      <c r="B34" s="53">
        <f t="shared" si="0"/>
        <v>44975.176296296297</v>
      </c>
      <c r="C34" s="21">
        <v>2023</v>
      </c>
      <c r="D34" s="22">
        <v>2</v>
      </c>
      <c r="E34" s="22">
        <v>18</v>
      </c>
      <c r="F34" s="22">
        <v>4</v>
      </c>
      <c r="G34" s="22">
        <v>13</v>
      </c>
      <c r="H34" s="66">
        <v>52.2</v>
      </c>
      <c r="I34" s="66">
        <v>2.1</v>
      </c>
      <c r="J34" s="67">
        <v>53.216000000000001</v>
      </c>
      <c r="K34" s="67">
        <v>0.129</v>
      </c>
      <c r="L34" s="67">
        <v>122.45399999999999</v>
      </c>
      <c r="M34" s="67">
        <v>0.215</v>
      </c>
      <c r="N34" s="66">
        <v>14.3</v>
      </c>
      <c r="O34" s="52">
        <v>3</v>
      </c>
      <c r="P34" s="52">
        <v>7</v>
      </c>
      <c r="Q34" s="68"/>
      <c r="R34" s="34"/>
      <c r="S34" s="34"/>
      <c r="T34" s="34">
        <v>3.2</v>
      </c>
      <c r="U34" s="36"/>
      <c r="V34" s="36"/>
      <c r="W34" s="36">
        <f>T34</f>
        <v>3.2</v>
      </c>
      <c r="X34" s="40">
        <v>3.2</v>
      </c>
      <c r="Y34" s="37">
        <v>3</v>
      </c>
      <c r="Z34" s="21" t="s">
        <v>8</v>
      </c>
      <c r="AA34" s="23" t="s">
        <v>27</v>
      </c>
      <c r="AB34" s="4" t="s">
        <v>20</v>
      </c>
      <c r="AC34" s="21"/>
      <c r="AD34" s="35">
        <v>6</v>
      </c>
      <c r="AE34" s="54"/>
      <c r="AF34" s="48">
        <f t="shared" si="4"/>
        <v>3.981071705534992E+16</v>
      </c>
      <c r="AG34" s="58"/>
    </row>
    <row r="35" spans="1:43" x14ac:dyDescent="0.2">
      <c r="A35" s="3" t="s">
        <v>66</v>
      </c>
      <c r="B35" s="53">
        <f t="shared" si="0"/>
        <v>44975.813368055555</v>
      </c>
      <c r="C35" s="21">
        <v>2023</v>
      </c>
      <c r="D35" s="22">
        <v>2</v>
      </c>
      <c r="E35" s="22">
        <v>18</v>
      </c>
      <c r="F35" s="22">
        <v>19</v>
      </c>
      <c r="G35" s="22">
        <v>31</v>
      </c>
      <c r="H35" s="66">
        <v>15.1</v>
      </c>
      <c r="I35" s="66">
        <v>0.1</v>
      </c>
      <c r="J35" s="67">
        <v>50.18</v>
      </c>
      <c r="K35" s="67">
        <v>4.2999999999999997E-2</v>
      </c>
      <c r="L35" s="67">
        <v>132.74299999999999</v>
      </c>
      <c r="M35" s="67">
        <v>6.7000000000000004E-2</v>
      </c>
      <c r="N35" s="66">
        <v>4.8</v>
      </c>
      <c r="O35" s="52">
        <v>10</v>
      </c>
      <c r="P35" s="52">
        <v>1</v>
      </c>
      <c r="Q35" s="68">
        <v>8.6</v>
      </c>
      <c r="R35" s="34"/>
      <c r="S35" s="34">
        <v>4</v>
      </c>
      <c r="T35" s="34">
        <v>3.5</v>
      </c>
      <c r="U35" s="36"/>
      <c r="V35" s="36"/>
      <c r="W35" s="36">
        <f t="shared" ref="W35:W45" si="6">(Q35-4)/1.8</f>
        <v>2.5555555555555554</v>
      </c>
      <c r="X35" s="40">
        <v>2.6</v>
      </c>
      <c r="Y35" s="37">
        <v>7</v>
      </c>
      <c r="Z35" s="21" t="s">
        <v>8</v>
      </c>
      <c r="AA35" s="23" t="s">
        <v>7</v>
      </c>
      <c r="AB35" s="4" t="s">
        <v>20</v>
      </c>
      <c r="AC35" s="28"/>
      <c r="AD35" s="35">
        <v>4</v>
      </c>
      <c r="AE35" s="54"/>
      <c r="AF35" s="48">
        <f t="shared" si="4"/>
        <v>5011872336272755</v>
      </c>
      <c r="AG35" s="58"/>
    </row>
    <row r="36" spans="1:43" s="9" customFormat="1" x14ac:dyDescent="0.2">
      <c r="A36" s="3" t="s">
        <v>67</v>
      </c>
      <c r="B36" s="53">
        <f t="shared" si="0"/>
        <v>44977.344988425924</v>
      </c>
      <c r="C36" s="28">
        <v>2023</v>
      </c>
      <c r="D36" s="22">
        <v>2</v>
      </c>
      <c r="E36" s="22">
        <v>20</v>
      </c>
      <c r="F36" s="22">
        <v>8</v>
      </c>
      <c r="G36" s="22">
        <v>16</v>
      </c>
      <c r="H36" s="66">
        <v>47.5</v>
      </c>
      <c r="I36" s="66">
        <v>0.9</v>
      </c>
      <c r="J36" s="67">
        <v>53.509</v>
      </c>
      <c r="K36" s="67">
        <v>6.4000000000000001E-2</v>
      </c>
      <c r="L36" s="67">
        <v>126.24</v>
      </c>
      <c r="M36" s="67">
        <v>0.107</v>
      </c>
      <c r="N36" s="66">
        <v>7.1</v>
      </c>
      <c r="O36" s="52">
        <v>9</v>
      </c>
      <c r="P36" s="52">
        <v>2</v>
      </c>
      <c r="Q36" s="68">
        <v>7.5</v>
      </c>
      <c r="R36" s="34"/>
      <c r="S36" s="34"/>
      <c r="T36" s="34">
        <v>2.5</v>
      </c>
      <c r="U36" s="36"/>
      <c r="V36" s="36"/>
      <c r="W36" s="36">
        <f t="shared" si="6"/>
        <v>1.9444444444444444</v>
      </c>
      <c r="X36" s="40">
        <v>1.9</v>
      </c>
      <c r="Y36" s="37">
        <v>4</v>
      </c>
      <c r="Z36" s="28" t="s">
        <v>8</v>
      </c>
      <c r="AA36" s="23" t="s">
        <v>6</v>
      </c>
      <c r="AB36" s="46" t="s">
        <v>20</v>
      </c>
      <c r="AC36" s="28"/>
      <c r="AD36" s="35">
        <v>2</v>
      </c>
      <c r="AE36" s="54"/>
      <c r="AF36" s="48">
        <f t="shared" si="4"/>
        <v>446683592150964.06</v>
      </c>
      <c r="AG36" s="58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x14ac:dyDescent="0.2">
      <c r="A37" s="3" t="s">
        <v>68</v>
      </c>
      <c r="B37" s="53">
        <f t="shared" ref="B37:B68" si="7">DATE(C37,D37,E37)+TIME(F37,G37,H37)</f>
        <v>44977.58871527778</v>
      </c>
      <c r="C37" s="21">
        <v>2023</v>
      </c>
      <c r="D37" s="22">
        <v>2</v>
      </c>
      <c r="E37" s="22">
        <v>20</v>
      </c>
      <c r="F37" s="22">
        <v>14</v>
      </c>
      <c r="G37" s="22">
        <v>7</v>
      </c>
      <c r="H37" s="66">
        <v>45.5</v>
      </c>
      <c r="I37" s="66">
        <v>0.4</v>
      </c>
      <c r="J37" s="67">
        <v>54.276000000000003</v>
      </c>
      <c r="K37" s="67">
        <v>0.01</v>
      </c>
      <c r="L37" s="67">
        <v>128.71199999999999</v>
      </c>
      <c r="M37" s="67">
        <v>1.7000000000000001E-2</v>
      </c>
      <c r="N37" s="66">
        <v>1.1000000000000001</v>
      </c>
      <c r="O37" s="52">
        <v>10</v>
      </c>
      <c r="P37" s="52">
        <v>8</v>
      </c>
      <c r="Q37" s="68">
        <v>6.3</v>
      </c>
      <c r="R37" s="34"/>
      <c r="S37" s="34"/>
      <c r="T37" s="34">
        <v>1.6</v>
      </c>
      <c r="U37" s="36"/>
      <c r="V37" s="36"/>
      <c r="W37" s="36">
        <f t="shared" si="6"/>
        <v>1.2777777777777777</v>
      </c>
      <c r="X37" s="40">
        <v>1.3</v>
      </c>
      <c r="Y37" s="37">
        <v>3</v>
      </c>
      <c r="Z37" s="21" t="s">
        <v>8</v>
      </c>
      <c r="AA37" s="23" t="s">
        <v>6</v>
      </c>
      <c r="AB37" s="4" t="s">
        <v>20</v>
      </c>
      <c r="AC37" s="28"/>
      <c r="AD37" s="35">
        <v>2</v>
      </c>
      <c r="AE37" s="54"/>
      <c r="AF37" s="48">
        <f t="shared" si="4"/>
        <v>56234132519035.117</v>
      </c>
      <c r="AG37" s="58"/>
    </row>
    <row r="38" spans="1:43" x14ac:dyDescent="0.2">
      <c r="A38" s="3" t="s">
        <v>69</v>
      </c>
      <c r="B38" s="53">
        <f t="shared" si="7"/>
        <v>44978.17765046296</v>
      </c>
      <c r="C38" s="28">
        <v>2023</v>
      </c>
      <c r="D38" s="22">
        <v>2</v>
      </c>
      <c r="E38" s="22">
        <v>21</v>
      </c>
      <c r="F38" s="22">
        <v>4</v>
      </c>
      <c r="G38" s="22">
        <v>15</v>
      </c>
      <c r="H38" s="66">
        <v>49.1</v>
      </c>
      <c r="I38" s="66">
        <v>0.1</v>
      </c>
      <c r="J38" s="67">
        <v>53.031999999999996</v>
      </c>
      <c r="K38" s="67">
        <v>3.2000000000000001E-2</v>
      </c>
      <c r="L38" s="67">
        <v>131.42099999999999</v>
      </c>
      <c r="M38" s="67">
        <v>5.1999999999999998E-2</v>
      </c>
      <c r="N38" s="66">
        <v>3.5</v>
      </c>
      <c r="O38" s="52">
        <v>15</v>
      </c>
      <c r="P38" s="52">
        <v>6</v>
      </c>
      <c r="Q38" s="68">
        <v>7.2</v>
      </c>
      <c r="R38" s="34"/>
      <c r="S38" s="34"/>
      <c r="T38" s="34">
        <v>2.2999999999999998</v>
      </c>
      <c r="U38" s="36"/>
      <c r="V38" s="36"/>
      <c r="W38" s="36">
        <f t="shared" si="6"/>
        <v>1.7777777777777779</v>
      </c>
      <c r="X38" s="40">
        <v>1.8</v>
      </c>
      <c r="Y38" s="37">
        <v>4</v>
      </c>
      <c r="Z38" s="28" t="s">
        <v>8</v>
      </c>
      <c r="AA38" s="23" t="s">
        <v>21</v>
      </c>
      <c r="AB38" s="46" t="s">
        <v>20</v>
      </c>
      <c r="AC38" s="28"/>
      <c r="AD38" s="35">
        <v>3</v>
      </c>
      <c r="AE38" s="54"/>
      <c r="AF38" s="48">
        <f t="shared" si="4"/>
        <v>316227766016839.06</v>
      </c>
      <c r="AG38" s="58"/>
    </row>
    <row r="39" spans="1:43" x14ac:dyDescent="0.2">
      <c r="A39" s="3" t="s">
        <v>70</v>
      </c>
      <c r="B39" s="53">
        <f t="shared" si="7"/>
        <v>44980.507303240738</v>
      </c>
      <c r="C39" s="28">
        <v>2023</v>
      </c>
      <c r="D39" s="22">
        <v>2</v>
      </c>
      <c r="E39" s="22">
        <v>23</v>
      </c>
      <c r="F39" s="22">
        <v>12</v>
      </c>
      <c r="G39" s="22">
        <v>10</v>
      </c>
      <c r="H39" s="66">
        <v>31.4</v>
      </c>
      <c r="I39" s="66">
        <v>2.6</v>
      </c>
      <c r="J39" s="67">
        <v>55.277000000000001</v>
      </c>
      <c r="K39" s="67">
        <v>0.14099999999999999</v>
      </c>
      <c r="L39" s="67">
        <v>130.59100000000001</v>
      </c>
      <c r="M39" s="67">
        <v>0.248</v>
      </c>
      <c r="N39" s="66">
        <v>15.7</v>
      </c>
      <c r="O39" s="52">
        <v>10</v>
      </c>
      <c r="P39" s="52">
        <v>5</v>
      </c>
      <c r="Q39" s="68">
        <v>6.8</v>
      </c>
      <c r="R39" s="34"/>
      <c r="S39" s="34"/>
      <c r="T39" s="34">
        <v>2.4</v>
      </c>
      <c r="U39" s="36"/>
      <c r="V39" s="36"/>
      <c r="W39" s="36">
        <f t="shared" si="6"/>
        <v>1.5555555555555554</v>
      </c>
      <c r="X39" s="40">
        <v>1.6</v>
      </c>
      <c r="Y39" s="37">
        <v>3</v>
      </c>
      <c r="Z39" s="28" t="s">
        <v>8</v>
      </c>
      <c r="AA39" s="23" t="s">
        <v>5</v>
      </c>
      <c r="AB39" s="46" t="s">
        <v>20</v>
      </c>
      <c r="AC39" s="28"/>
      <c r="AD39" s="35">
        <v>1</v>
      </c>
      <c r="AE39" s="54"/>
      <c r="AF39" s="48">
        <f t="shared" si="4"/>
        <v>158489319246112.38</v>
      </c>
      <c r="AG39" s="59"/>
      <c r="AH39" s="9"/>
      <c r="AI39" s="9"/>
      <c r="AJ39" s="9"/>
      <c r="AK39" s="9"/>
      <c r="AL39" s="9"/>
      <c r="AM39" s="9"/>
      <c r="AN39" s="9"/>
      <c r="AO39" s="9"/>
    </row>
    <row r="40" spans="1:43" x14ac:dyDescent="0.2">
      <c r="A40" s="3" t="s">
        <v>71</v>
      </c>
      <c r="B40" s="53">
        <f t="shared" si="7"/>
        <v>44981.179675925923</v>
      </c>
      <c r="C40" s="21">
        <v>2023</v>
      </c>
      <c r="D40" s="22">
        <v>2</v>
      </c>
      <c r="E40" s="22">
        <v>24</v>
      </c>
      <c r="F40" s="22">
        <v>4</v>
      </c>
      <c r="G40" s="22">
        <v>18</v>
      </c>
      <c r="H40" s="66">
        <v>44.8</v>
      </c>
      <c r="I40" s="66">
        <v>0</v>
      </c>
      <c r="J40" s="67">
        <v>53.27</v>
      </c>
      <c r="K40" s="67">
        <v>1.4E-2</v>
      </c>
      <c r="L40" s="67">
        <v>130.94900000000001</v>
      </c>
      <c r="M40" s="67">
        <v>2.3E-2</v>
      </c>
      <c r="N40" s="66">
        <v>1.5</v>
      </c>
      <c r="O40" s="52">
        <v>10</v>
      </c>
      <c r="P40" s="52">
        <v>2</v>
      </c>
      <c r="Q40" s="68">
        <v>7.2</v>
      </c>
      <c r="R40" s="34"/>
      <c r="S40" s="34">
        <v>2.5</v>
      </c>
      <c r="T40" s="34">
        <v>2.8</v>
      </c>
      <c r="U40" s="36"/>
      <c r="V40" s="36"/>
      <c r="W40" s="36">
        <f t="shared" si="6"/>
        <v>1.7777777777777779</v>
      </c>
      <c r="X40" s="40">
        <v>1.8</v>
      </c>
      <c r="Y40" s="37">
        <v>4</v>
      </c>
      <c r="Z40" s="21" t="s">
        <v>8</v>
      </c>
      <c r="AA40" s="23" t="s">
        <v>6</v>
      </c>
      <c r="AB40" s="4" t="s">
        <v>20</v>
      </c>
      <c r="AC40" s="28"/>
      <c r="AD40" s="35">
        <v>2</v>
      </c>
      <c r="AE40" s="54"/>
      <c r="AF40" s="48">
        <f t="shared" si="4"/>
        <v>316227766016839.06</v>
      </c>
      <c r="AG40" s="58"/>
    </row>
    <row r="41" spans="1:43" x14ac:dyDescent="0.2">
      <c r="A41" s="3" t="s">
        <v>72</v>
      </c>
      <c r="B41" s="53">
        <f t="shared" si="7"/>
        <v>44982.260578703703</v>
      </c>
      <c r="C41" s="21">
        <v>2023</v>
      </c>
      <c r="D41" s="22">
        <v>2</v>
      </c>
      <c r="E41" s="22">
        <v>25</v>
      </c>
      <c r="F41" s="22">
        <v>6</v>
      </c>
      <c r="G41" s="22">
        <v>15</v>
      </c>
      <c r="H41" s="66">
        <v>14.3</v>
      </c>
      <c r="I41" s="66">
        <v>1.3</v>
      </c>
      <c r="J41" s="67">
        <v>53.52</v>
      </c>
      <c r="K41" s="67">
        <v>0.08</v>
      </c>
      <c r="L41" s="67">
        <v>126.34</v>
      </c>
      <c r="M41" s="67">
        <v>0.13400000000000001</v>
      </c>
      <c r="N41" s="66">
        <v>8.9</v>
      </c>
      <c r="O41" s="52">
        <v>1</v>
      </c>
      <c r="P41" s="52">
        <v>9</v>
      </c>
      <c r="Q41" s="68">
        <v>6.7</v>
      </c>
      <c r="R41" s="34"/>
      <c r="S41" s="34">
        <v>1.9</v>
      </c>
      <c r="T41" s="34">
        <v>1.2</v>
      </c>
      <c r="U41" s="36"/>
      <c r="V41" s="36"/>
      <c r="W41" s="36">
        <f t="shared" si="6"/>
        <v>1.5</v>
      </c>
      <c r="X41" s="40">
        <v>1.5</v>
      </c>
      <c r="Y41" s="37">
        <v>3</v>
      </c>
      <c r="Z41" s="21" t="s">
        <v>8</v>
      </c>
      <c r="AA41" s="23" t="s">
        <v>6</v>
      </c>
      <c r="AB41" s="4" t="s">
        <v>20</v>
      </c>
      <c r="AC41" s="28"/>
      <c r="AD41" s="35">
        <v>2</v>
      </c>
      <c r="AE41" s="54"/>
      <c r="AF41" s="48">
        <f t="shared" si="4"/>
        <v>112201845430197.23</v>
      </c>
      <c r="AG41" s="58"/>
    </row>
    <row r="42" spans="1:43" x14ac:dyDescent="0.2">
      <c r="A42" s="3" t="s">
        <v>73</v>
      </c>
      <c r="B42" s="53">
        <f t="shared" si="7"/>
        <v>44984.27747685185</v>
      </c>
      <c r="C42" s="21">
        <v>2023</v>
      </c>
      <c r="D42" s="22">
        <v>2</v>
      </c>
      <c r="E42" s="22">
        <v>27</v>
      </c>
      <c r="F42" s="22">
        <v>6</v>
      </c>
      <c r="G42" s="22">
        <v>39</v>
      </c>
      <c r="H42" s="66">
        <v>34.4</v>
      </c>
      <c r="I42" s="66">
        <v>1.8</v>
      </c>
      <c r="J42" s="67">
        <v>54.411000000000001</v>
      </c>
      <c r="K42" s="67">
        <v>0.10199999999999999</v>
      </c>
      <c r="L42" s="67">
        <v>125.852</v>
      </c>
      <c r="M42" s="67">
        <v>0.17399999999999999</v>
      </c>
      <c r="N42" s="66">
        <v>11.3</v>
      </c>
      <c r="O42" s="52">
        <v>5</v>
      </c>
      <c r="P42" s="52">
        <v>2</v>
      </c>
      <c r="Q42" s="68">
        <v>7.8</v>
      </c>
      <c r="R42" s="34"/>
      <c r="S42" s="34">
        <v>2.4</v>
      </c>
      <c r="T42" s="34">
        <v>2.4</v>
      </c>
      <c r="U42" s="36"/>
      <c r="V42" s="36"/>
      <c r="W42" s="36">
        <f t="shared" si="6"/>
        <v>2.1111111111111112</v>
      </c>
      <c r="X42" s="40">
        <v>2.1</v>
      </c>
      <c r="Y42" s="37">
        <v>3</v>
      </c>
      <c r="Z42" s="21" t="s">
        <v>8</v>
      </c>
      <c r="AA42" s="23" t="s">
        <v>6</v>
      </c>
      <c r="AB42" s="4" t="s">
        <v>20</v>
      </c>
      <c r="AC42" s="21"/>
      <c r="AD42" s="35">
        <v>2</v>
      </c>
      <c r="AE42" s="54"/>
      <c r="AF42" s="48">
        <f t="shared" si="4"/>
        <v>891250938133751.25</v>
      </c>
      <c r="AG42" s="58"/>
    </row>
    <row r="43" spans="1:43" x14ac:dyDescent="0.2">
      <c r="A43" s="3" t="s">
        <v>74</v>
      </c>
      <c r="B43" s="53">
        <f t="shared" si="7"/>
        <v>44992.172071759262</v>
      </c>
      <c r="C43" s="21">
        <v>2023</v>
      </c>
      <c r="D43" s="22">
        <v>3</v>
      </c>
      <c r="E43" s="22">
        <v>7</v>
      </c>
      <c r="F43" s="22">
        <v>4</v>
      </c>
      <c r="G43" s="22">
        <v>7</v>
      </c>
      <c r="H43" s="66">
        <v>47.6</v>
      </c>
      <c r="I43" s="66">
        <v>0.5</v>
      </c>
      <c r="J43" s="67">
        <v>53.417000000000002</v>
      </c>
      <c r="K43" s="67">
        <v>3.6999999999999998E-2</v>
      </c>
      <c r="L43" s="67">
        <v>125.425</v>
      </c>
      <c r="M43" s="67">
        <v>6.2E-2</v>
      </c>
      <c r="N43" s="66">
        <v>4.0999999999999996</v>
      </c>
      <c r="O43" s="52">
        <v>20</v>
      </c>
      <c r="P43" s="52">
        <v>1</v>
      </c>
      <c r="Q43" s="68">
        <v>7.3</v>
      </c>
      <c r="R43" s="34"/>
      <c r="S43" s="34">
        <v>2.8</v>
      </c>
      <c r="T43" s="34">
        <v>1.6</v>
      </c>
      <c r="U43" s="36"/>
      <c r="V43" s="36"/>
      <c r="W43" s="36">
        <f t="shared" si="6"/>
        <v>1.8333333333333333</v>
      </c>
      <c r="X43" s="40">
        <v>1.8</v>
      </c>
      <c r="Y43" s="37">
        <v>3</v>
      </c>
      <c r="Z43" s="21" t="s">
        <v>8</v>
      </c>
      <c r="AA43" s="23" t="s">
        <v>6</v>
      </c>
      <c r="AB43" s="4" t="s">
        <v>20</v>
      </c>
      <c r="AC43" s="28"/>
      <c r="AD43" s="35">
        <v>2</v>
      </c>
      <c r="AE43" s="54"/>
      <c r="AF43" s="48">
        <f t="shared" si="4"/>
        <v>316227766016839.06</v>
      </c>
      <c r="AG43" s="58"/>
    </row>
    <row r="44" spans="1:43" s="9" customFormat="1" x14ac:dyDescent="0.2">
      <c r="A44" s="3" t="s">
        <v>75</v>
      </c>
      <c r="B44" s="53">
        <f t="shared" si="7"/>
        <v>44993.39025462963</v>
      </c>
      <c r="C44" s="21">
        <v>2023</v>
      </c>
      <c r="D44" s="22">
        <v>3</v>
      </c>
      <c r="E44" s="22">
        <v>8</v>
      </c>
      <c r="F44" s="22">
        <v>9</v>
      </c>
      <c r="G44" s="22">
        <v>21</v>
      </c>
      <c r="H44" s="66">
        <v>58.6</v>
      </c>
      <c r="I44" s="66">
        <v>0.4</v>
      </c>
      <c r="J44" s="67">
        <v>55.561999999999998</v>
      </c>
      <c r="K44" s="67">
        <v>0.03</v>
      </c>
      <c r="L44" s="67">
        <v>130.67500000000001</v>
      </c>
      <c r="M44" s="67">
        <v>5.1999999999999998E-2</v>
      </c>
      <c r="N44" s="66">
        <v>3.3</v>
      </c>
      <c r="O44" s="52">
        <v>16</v>
      </c>
      <c r="P44" s="52">
        <v>6</v>
      </c>
      <c r="Q44" s="68">
        <v>7.8</v>
      </c>
      <c r="R44" s="34"/>
      <c r="S44" s="34">
        <v>3</v>
      </c>
      <c r="T44" s="34">
        <v>3.1</v>
      </c>
      <c r="U44" s="36"/>
      <c r="V44" s="36"/>
      <c r="W44" s="36">
        <f t="shared" si="6"/>
        <v>2.1111111111111112</v>
      </c>
      <c r="X44" s="40">
        <v>2.1</v>
      </c>
      <c r="Y44" s="37">
        <v>5</v>
      </c>
      <c r="Z44" s="21" t="s">
        <v>8</v>
      </c>
      <c r="AA44" s="23" t="s">
        <v>5</v>
      </c>
      <c r="AB44" s="4" t="s">
        <v>20</v>
      </c>
      <c r="AC44" s="28"/>
      <c r="AD44" s="35">
        <v>1</v>
      </c>
      <c r="AE44" s="54"/>
      <c r="AF44" s="48">
        <f t="shared" si="4"/>
        <v>891250938133751.25</v>
      </c>
      <c r="AG44" s="58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1:43" x14ac:dyDescent="0.2">
      <c r="A45" s="3" t="s">
        <v>76</v>
      </c>
      <c r="B45" s="53">
        <f t="shared" si="7"/>
        <v>44993.441493055558</v>
      </c>
      <c r="C45" s="28">
        <v>2023</v>
      </c>
      <c r="D45" s="22">
        <v>3</v>
      </c>
      <c r="E45" s="22">
        <v>8</v>
      </c>
      <c r="F45" s="22">
        <v>10</v>
      </c>
      <c r="G45" s="22">
        <v>35</v>
      </c>
      <c r="H45" s="66">
        <v>45.5</v>
      </c>
      <c r="I45" s="66">
        <v>0.1</v>
      </c>
      <c r="J45" s="67">
        <v>53.679000000000002</v>
      </c>
      <c r="K45" s="67">
        <v>1.2E-2</v>
      </c>
      <c r="L45" s="67">
        <v>129.09299999999999</v>
      </c>
      <c r="M45" s="67">
        <v>0.02</v>
      </c>
      <c r="N45" s="66">
        <v>1.3</v>
      </c>
      <c r="O45" s="52">
        <v>11</v>
      </c>
      <c r="P45" s="52">
        <v>2</v>
      </c>
      <c r="Q45" s="68">
        <v>6.3</v>
      </c>
      <c r="R45" s="34"/>
      <c r="S45" s="34">
        <v>2.4</v>
      </c>
      <c r="T45" s="34">
        <v>1.5</v>
      </c>
      <c r="U45" s="36"/>
      <c r="V45" s="36"/>
      <c r="W45" s="36">
        <f t="shared" si="6"/>
        <v>1.2777777777777777</v>
      </c>
      <c r="X45" s="40">
        <v>1.3</v>
      </c>
      <c r="Y45" s="37">
        <v>3</v>
      </c>
      <c r="Z45" s="28" t="s">
        <v>8</v>
      </c>
      <c r="AA45" s="23" t="s">
        <v>6</v>
      </c>
      <c r="AB45" s="46" t="s">
        <v>20</v>
      </c>
      <c r="AC45" s="28"/>
      <c r="AD45" s="35">
        <v>2</v>
      </c>
      <c r="AE45" s="54"/>
      <c r="AF45" s="48">
        <f t="shared" si="4"/>
        <v>56234132519035.117</v>
      </c>
      <c r="AG45" s="58"/>
    </row>
    <row r="46" spans="1:43" x14ac:dyDescent="0.2">
      <c r="A46" s="3" t="s">
        <v>77</v>
      </c>
      <c r="B46" s="53">
        <f t="shared" si="7"/>
        <v>44995.173541666663</v>
      </c>
      <c r="C46" s="21">
        <v>2023</v>
      </c>
      <c r="D46" s="22">
        <v>3</v>
      </c>
      <c r="E46" s="22">
        <v>10</v>
      </c>
      <c r="F46" s="22">
        <v>4</v>
      </c>
      <c r="G46" s="22">
        <v>9</v>
      </c>
      <c r="H46" s="66">
        <v>54.3</v>
      </c>
      <c r="I46" s="66">
        <v>0</v>
      </c>
      <c r="J46" s="67">
        <v>52.713999999999999</v>
      </c>
      <c r="K46" s="52">
        <v>0</v>
      </c>
      <c r="L46" s="67">
        <v>122.006</v>
      </c>
      <c r="M46" s="52">
        <v>0</v>
      </c>
      <c r="N46" s="52">
        <v>0</v>
      </c>
      <c r="O46" s="52">
        <v>5</v>
      </c>
      <c r="P46" s="52">
        <v>0</v>
      </c>
      <c r="Q46" s="68"/>
      <c r="R46" s="34"/>
      <c r="S46" s="34">
        <v>2.8</v>
      </c>
      <c r="T46" s="34"/>
      <c r="U46" s="36"/>
      <c r="V46" s="36"/>
      <c r="W46" s="36">
        <f>1.59*S46-3.67</f>
        <v>0.78200000000000003</v>
      </c>
      <c r="X46" s="40">
        <v>0.8</v>
      </c>
      <c r="Y46" s="37">
        <v>2</v>
      </c>
      <c r="Z46" s="21" t="s">
        <v>8</v>
      </c>
      <c r="AA46" s="23" t="s">
        <v>27</v>
      </c>
      <c r="AB46" s="4" t="s">
        <v>20</v>
      </c>
      <c r="AC46" s="21"/>
      <c r="AD46" s="35">
        <v>6</v>
      </c>
      <c r="AE46" s="54"/>
      <c r="AF46" s="48">
        <f t="shared" si="4"/>
        <v>10000000000000</v>
      </c>
      <c r="AG46" s="59"/>
      <c r="AH46" s="9"/>
      <c r="AI46" s="9"/>
      <c r="AJ46" s="9"/>
      <c r="AK46" s="9"/>
      <c r="AL46" s="9"/>
      <c r="AM46" s="9"/>
      <c r="AN46" s="9"/>
      <c r="AO46" s="9"/>
    </row>
    <row r="47" spans="1:43" x14ac:dyDescent="0.2">
      <c r="A47" s="3" t="s">
        <v>78</v>
      </c>
      <c r="B47" s="53">
        <f t="shared" si="7"/>
        <v>44996.727430555555</v>
      </c>
      <c r="C47" s="28">
        <v>2023</v>
      </c>
      <c r="D47" s="22">
        <v>3</v>
      </c>
      <c r="E47" s="22">
        <v>11</v>
      </c>
      <c r="F47" s="22">
        <v>17</v>
      </c>
      <c r="G47" s="22">
        <v>27</v>
      </c>
      <c r="H47" s="66">
        <v>30.6</v>
      </c>
      <c r="I47" s="66">
        <v>0.4</v>
      </c>
      <c r="J47" s="67">
        <v>54.295000000000002</v>
      </c>
      <c r="K47" s="67">
        <v>3.3000000000000002E-2</v>
      </c>
      <c r="L47" s="67">
        <v>128.28800000000001</v>
      </c>
      <c r="M47" s="67">
        <v>5.7000000000000002E-2</v>
      </c>
      <c r="N47" s="66">
        <v>3.7</v>
      </c>
      <c r="O47" s="52">
        <v>4</v>
      </c>
      <c r="P47" s="52">
        <v>7</v>
      </c>
      <c r="Q47" s="68">
        <v>6.2</v>
      </c>
      <c r="R47" s="34"/>
      <c r="S47" s="34"/>
      <c r="T47" s="34">
        <v>1.3</v>
      </c>
      <c r="U47" s="36"/>
      <c r="V47" s="36"/>
      <c r="W47" s="36">
        <f t="shared" ref="W47:W60" si="8">(Q47-4)/1.8</f>
        <v>1.2222222222222223</v>
      </c>
      <c r="X47" s="40">
        <v>1.2</v>
      </c>
      <c r="Y47" s="37">
        <v>3</v>
      </c>
      <c r="Z47" s="28" t="s">
        <v>8</v>
      </c>
      <c r="AA47" s="23" t="s">
        <v>6</v>
      </c>
      <c r="AB47" s="46" t="s">
        <v>20</v>
      </c>
      <c r="AC47" s="28"/>
      <c r="AD47" s="35">
        <v>2</v>
      </c>
      <c r="AE47" s="54"/>
      <c r="AF47" s="48">
        <f t="shared" si="4"/>
        <v>39810717055349.93</v>
      </c>
      <c r="AG47" s="58"/>
    </row>
    <row r="48" spans="1:43" x14ac:dyDescent="0.2">
      <c r="A48" s="3" t="s">
        <v>79</v>
      </c>
      <c r="B48" s="53">
        <f t="shared" si="7"/>
        <v>44998.337361111109</v>
      </c>
      <c r="C48" s="28">
        <v>2023</v>
      </c>
      <c r="D48" s="22">
        <v>3</v>
      </c>
      <c r="E48" s="22">
        <v>13</v>
      </c>
      <c r="F48" s="22">
        <v>8</v>
      </c>
      <c r="G48" s="22">
        <v>5</v>
      </c>
      <c r="H48" s="66">
        <v>48.7</v>
      </c>
      <c r="I48" s="66">
        <v>0.2</v>
      </c>
      <c r="J48" s="67">
        <v>54.036000000000001</v>
      </c>
      <c r="K48" s="67">
        <v>1.9E-2</v>
      </c>
      <c r="L48" s="67">
        <v>127.631</v>
      </c>
      <c r="M48" s="67">
        <v>3.2000000000000001E-2</v>
      </c>
      <c r="N48" s="66">
        <v>2.1</v>
      </c>
      <c r="O48" s="52">
        <v>4</v>
      </c>
      <c r="P48" s="52">
        <v>3</v>
      </c>
      <c r="Q48" s="68">
        <v>6.3</v>
      </c>
      <c r="R48" s="34"/>
      <c r="S48" s="34"/>
      <c r="T48" s="34">
        <v>1.1000000000000001</v>
      </c>
      <c r="U48" s="36"/>
      <c r="V48" s="36"/>
      <c r="W48" s="36">
        <f t="shared" si="8"/>
        <v>1.2777777777777777</v>
      </c>
      <c r="X48" s="40">
        <v>1.3</v>
      </c>
      <c r="Y48" s="37">
        <v>3</v>
      </c>
      <c r="Z48" s="28" t="s">
        <v>8</v>
      </c>
      <c r="AA48" s="23" t="s">
        <v>6</v>
      </c>
      <c r="AB48" s="46" t="s">
        <v>20</v>
      </c>
      <c r="AC48" s="28"/>
      <c r="AD48" s="35">
        <v>2</v>
      </c>
      <c r="AE48" s="54"/>
      <c r="AF48" s="48">
        <f t="shared" si="4"/>
        <v>56234132519035.117</v>
      </c>
      <c r="AG48" s="58"/>
    </row>
    <row r="49" spans="1:33" x14ac:dyDescent="0.2">
      <c r="A49" s="3" t="s">
        <v>80</v>
      </c>
      <c r="B49" s="53">
        <f t="shared" si="7"/>
        <v>44999.166168981479</v>
      </c>
      <c r="C49" s="28">
        <v>2023</v>
      </c>
      <c r="D49" s="22">
        <v>3</v>
      </c>
      <c r="E49" s="22">
        <v>14</v>
      </c>
      <c r="F49" s="22">
        <v>3</v>
      </c>
      <c r="G49" s="22">
        <v>59</v>
      </c>
      <c r="H49" s="66">
        <v>17.600000000000001</v>
      </c>
      <c r="I49" s="66">
        <v>2.9</v>
      </c>
      <c r="J49" s="67">
        <v>55.334000000000003</v>
      </c>
      <c r="K49" s="67">
        <v>0.155</v>
      </c>
      <c r="L49" s="67">
        <v>130.626</v>
      </c>
      <c r="M49" s="67">
        <v>0.27200000000000002</v>
      </c>
      <c r="N49" s="66">
        <v>17.2</v>
      </c>
      <c r="O49" s="52">
        <v>20</v>
      </c>
      <c r="P49" s="52">
        <v>10</v>
      </c>
      <c r="Q49" s="68">
        <v>8.1</v>
      </c>
      <c r="R49" s="34"/>
      <c r="S49" s="34">
        <v>2.4</v>
      </c>
      <c r="T49" s="34">
        <v>2.9</v>
      </c>
      <c r="U49" s="36"/>
      <c r="V49" s="36"/>
      <c r="W49" s="36">
        <f t="shared" si="8"/>
        <v>2.2777777777777777</v>
      </c>
      <c r="X49" s="40">
        <v>2.2999999999999998</v>
      </c>
      <c r="Y49" s="37">
        <v>3</v>
      </c>
      <c r="Z49" s="28" t="s">
        <v>8</v>
      </c>
      <c r="AA49" s="23" t="s">
        <v>5</v>
      </c>
      <c r="AB49" s="46" t="s">
        <v>20</v>
      </c>
      <c r="AC49" s="28"/>
      <c r="AD49" s="35">
        <v>1</v>
      </c>
      <c r="AE49" s="54"/>
      <c r="AF49" s="48">
        <f t="shared" si="4"/>
        <v>1778279410038929</v>
      </c>
      <c r="AG49" s="58"/>
    </row>
    <row r="50" spans="1:33" x14ac:dyDescent="0.2">
      <c r="A50" s="3" t="s">
        <v>81</v>
      </c>
      <c r="B50" s="53">
        <f t="shared" si="7"/>
        <v>44999.48909722222</v>
      </c>
      <c r="C50" s="28">
        <v>2023</v>
      </c>
      <c r="D50" s="22">
        <v>3</v>
      </c>
      <c r="E50" s="22">
        <v>14</v>
      </c>
      <c r="F50" s="22">
        <v>11</v>
      </c>
      <c r="G50" s="22">
        <v>44</v>
      </c>
      <c r="H50" s="66">
        <v>18</v>
      </c>
      <c r="I50" s="66">
        <v>0.6</v>
      </c>
      <c r="J50" s="67">
        <v>54.085000000000001</v>
      </c>
      <c r="K50" s="67">
        <v>5.1999999999999998E-2</v>
      </c>
      <c r="L50" s="67">
        <v>131.78800000000001</v>
      </c>
      <c r="M50" s="67">
        <v>8.8999999999999996E-2</v>
      </c>
      <c r="N50" s="66">
        <v>5.8</v>
      </c>
      <c r="O50" s="52">
        <v>7</v>
      </c>
      <c r="P50" s="52">
        <v>3</v>
      </c>
      <c r="Q50" s="68">
        <v>7</v>
      </c>
      <c r="R50" s="34"/>
      <c r="S50" s="34">
        <v>3.3</v>
      </c>
      <c r="T50" s="34">
        <v>2.2999999999999998</v>
      </c>
      <c r="U50" s="36"/>
      <c r="V50" s="36"/>
      <c r="W50" s="36">
        <f t="shared" si="8"/>
        <v>1.6666666666666665</v>
      </c>
      <c r="X50" s="40">
        <v>1.7</v>
      </c>
      <c r="Y50" s="37">
        <v>4</v>
      </c>
      <c r="Z50" s="28" t="s">
        <v>8</v>
      </c>
      <c r="AA50" s="23" t="s">
        <v>5</v>
      </c>
      <c r="AB50" s="46" t="s">
        <v>20</v>
      </c>
      <c r="AC50" s="28"/>
      <c r="AD50" s="35">
        <v>1</v>
      </c>
      <c r="AE50" s="54"/>
      <c r="AF50" s="48">
        <f t="shared" si="4"/>
        <v>223872113856835.09</v>
      </c>
      <c r="AG50" s="58"/>
    </row>
    <row r="51" spans="1:33" x14ac:dyDescent="0.2">
      <c r="A51" s="3" t="s">
        <v>82</v>
      </c>
      <c r="B51" s="53">
        <f t="shared" si="7"/>
        <v>45003.261724537035</v>
      </c>
      <c r="C51" s="21">
        <v>2023</v>
      </c>
      <c r="D51" s="22">
        <v>3</v>
      </c>
      <c r="E51" s="22">
        <v>18</v>
      </c>
      <c r="F51" s="22">
        <v>6</v>
      </c>
      <c r="G51" s="22">
        <v>16</v>
      </c>
      <c r="H51" s="66">
        <v>53.8</v>
      </c>
      <c r="I51" s="66">
        <v>0.7</v>
      </c>
      <c r="J51" s="67">
        <v>53.503</v>
      </c>
      <c r="K51" s="67">
        <v>4.9000000000000002E-2</v>
      </c>
      <c r="L51" s="67">
        <v>126.304</v>
      </c>
      <c r="M51" s="67">
        <v>8.2000000000000003E-2</v>
      </c>
      <c r="N51" s="66">
        <v>5.4</v>
      </c>
      <c r="O51" s="52">
        <v>5</v>
      </c>
      <c r="P51" s="52">
        <v>9</v>
      </c>
      <c r="Q51" s="68">
        <v>7.1</v>
      </c>
      <c r="R51" s="34"/>
      <c r="S51" s="34">
        <v>2.1</v>
      </c>
      <c r="T51" s="34">
        <v>1.6</v>
      </c>
      <c r="U51" s="36"/>
      <c r="V51" s="36"/>
      <c r="W51" s="36">
        <f t="shared" si="8"/>
        <v>1.7222222222222219</v>
      </c>
      <c r="X51" s="40">
        <v>1.7</v>
      </c>
      <c r="Y51" s="37">
        <v>3</v>
      </c>
      <c r="Z51" s="21" t="s">
        <v>8</v>
      </c>
      <c r="AA51" s="23" t="s">
        <v>6</v>
      </c>
      <c r="AB51" s="4" t="s">
        <v>20</v>
      </c>
      <c r="AC51" s="28"/>
      <c r="AD51" s="35">
        <v>2</v>
      </c>
      <c r="AE51" s="54"/>
      <c r="AF51" s="48">
        <f t="shared" si="4"/>
        <v>223872113856835.09</v>
      </c>
      <c r="AG51" s="58"/>
    </row>
    <row r="52" spans="1:33" x14ac:dyDescent="0.2">
      <c r="A52" s="3" t="s">
        <v>83</v>
      </c>
      <c r="B52" s="53">
        <f t="shared" si="7"/>
        <v>45005.179293981484</v>
      </c>
      <c r="C52" s="21">
        <v>2023</v>
      </c>
      <c r="D52" s="22">
        <v>3</v>
      </c>
      <c r="E52" s="22">
        <v>20</v>
      </c>
      <c r="F52" s="22">
        <v>4</v>
      </c>
      <c r="G52" s="22">
        <v>18</v>
      </c>
      <c r="H52" s="66">
        <v>11.1</v>
      </c>
      <c r="I52" s="66">
        <v>2.2000000000000002</v>
      </c>
      <c r="J52" s="67">
        <v>53.515999999999998</v>
      </c>
      <c r="K52" s="67">
        <v>0.14499999999999999</v>
      </c>
      <c r="L52" s="67">
        <v>126.331</v>
      </c>
      <c r="M52" s="67">
        <v>0.24299999999999999</v>
      </c>
      <c r="N52" s="66">
        <v>16.100000000000001</v>
      </c>
      <c r="O52" s="52">
        <v>0</v>
      </c>
      <c r="P52" s="52">
        <v>10</v>
      </c>
      <c r="Q52" s="68">
        <v>7</v>
      </c>
      <c r="R52" s="34"/>
      <c r="S52" s="34">
        <v>2.7</v>
      </c>
      <c r="T52" s="34">
        <v>1.6</v>
      </c>
      <c r="U52" s="36"/>
      <c r="V52" s="36"/>
      <c r="W52" s="36">
        <f t="shared" si="8"/>
        <v>1.6666666666666665</v>
      </c>
      <c r="X52" s="40">
        <v>1.7</v>
      </c>
      <c r="Y52" s="37">
        <v>3</v>
      </c>
      <c r="Z52" s="21" t="s">
        <v>8</v>
      </c>
      <c r="AA52" s="23" t="s">
        <v>30</v>
      </c>
      <c r="AB52" s="4" t="s">
        <v>20</v>
      </c>
      <c r="AC52" s="21" t="s">
        <v>32</v>
      </c>
      <c r="AD52" s="35">
        <v>2</v>
      </c>
      <c r="AE52" s="54"/>
      <c r="AF52" s="32"/>
      <c r="AG52" s="48">
        <f>POWER(10,11.8+1.5*Y52)</f>
        <v>1.9952623149688948E+16</v>
      </c>
    </row>
    <row r="53" spans="1:33" x14ac:dyDescent="0.2">
      <c r="A53" s="3" t="s">
        <v>84</v>
      </c>
      <c r="B53" s="53">
        <f t="shared" si="7"/>
        <v>45009.792407407411</v>
      </c>
      <c r="C53" s="21">
        <v>2023</v>
      </c>
      <c r="D53" s="22">
        <v>3</v>
      </c>
      <c r="E53" s="22">
        <v>24</v>
      </c>
      <c r="F53" s="22">
        <v>19</v>
      </c>
      <c r="G53" s="22">
        <v>1</v>
      </c>
      <c r="H53" s="66">
        <v>4.7</v>
      </c>
      <c r="I53" s="66">
        <v>0.1</v>
      </c>
      <c r="J53" s="67">
        <v>54.198</v>
      </c>
      <c r="K53" s="67">
        <v>4.0000000000000001E-3</v>
      </c>
      <c r="L53" s="67">
        <v>126.134</v>
      </c>
      <c r="M53" s="67">
        <v>6.0000000000000001E-3</v>
      </c>
      <c r="N53" s="66">
        <v>0.4</v>
      </c>
      <c r="O53" s="52">
        <v>9</v>
      </c>
      <c r="P53" s="52">
        <v>4</v>
      </c>
      <c r="Q53" s="68">
        <v>6.8</v>
      </c>
      <c r="R53" s="34"/>
      <c r="S53" s="34">
        <v>2</v>
      </c>
      <c r="T53" s="34">
        <v>1.5</v>
      </c>
      <c r="U53" s="36"/>
      <c r="V53" s="36"/>
      <c r="W53" s="36">
        <f t="shared" si="8"/>
        <v>1.5555555555555554</v>
      </c>
      <c r="X53" s="40">
        <v>1.6</v>
      </c>
      <c r="Y53" s="37">
        <v>3</v>
      </c>
      <c r="Z53" s="21" t="s">
        <v>8</v>
      </c>
      <c r="AA53" s="23" t="s">
        <v>6</v>
      </c>
      <c r="AB53" s="4" t="s">
        <v>20</v>
      </c>
      <c r="AC53" s="28"/>
      <c r="AD53" s="35">
        <v>2</v>
      </c>
      <c r="AE53" s="54"/>
      <c r="AF53" s="48">
        <f t="shared" ref="AF53:AF73" si="9">POWER(10,11.8+1.5*X53)</f>
        <v>158489319246112.38</v>
      </c>
      <c r="AG53" s="58"/>
    </row>
    <row r="54" spans="1:33" x14ac:dyDescent="0.2">
      <c r="A54" s="3" t="s">
        <v>85</v>
      </c>
      <c r="B54" s="53">
        <f t="shared" si="7"/>
        <v>45009.949479166666</v>
      </c>
      <c r="C54" s="21">
        <v>2023</v>
      </c>
      <c r="D54" s="22">
        <v>3</v>
      </c>
      <c r="E54" s="22">
        <v>24</v>
      </c>
      <c r="F54" s="22">
        <v>22</v>
      </c>
      <c r="G54" s="22">
        <v>47</v>
      </c>
      <c r="H54" s="66">
        <v>15</v>
      </c>
      <c r="I54" s="66">
        <v>0.2</v>
      </c>
      <c r="J54" s="67">
        <v>54.134</v>
      </c>
      <c r="K54" s="67">
        <v>1.0999999999999999E-2</v>
      </c>
      <c r="L54" s="67">
        <v>131.047</v>
      </c>
      <c r="M54" s="67">
        <v>1.7999999999999999E-2</v>
      </c>
      <c r="N54" s="66">
        <v>1.2</v>
      </c>
      <c r="O54" s="52">
        <v>6</v>
      </c>
      <c r="P54" s="52">
        <v>1</v>
      </c>
      <c r="Q54" s="68">
        <v>7.1</v>
      </c>
      <c r="R54" s="34"/>
      <c r="S54" s="34">
        <v>2.5</v>
      </c>
      <c r="T54" s="34">
        <v>2.2000000000000002</v>
      </c>
      <c r="U54" s="36"/>
      <c r="V54" s="36"/>
      <c r="W54" s="36">
        <f t="shared" si="8"/>
        <v>1.7222222222222219</v>
      </c>
      <c r="X54" s="40">
        <v>1.7</v>
      </c>
      <c r="Y54" s="37">
        <v>3</v>
      </c>
      <c r="Z54" s="21" t="s">
        <v>8</v>
      </c>
      <c r="AA54" s="23" t="s">
        <v>5</v>
      </c>
      <c r="AB54" s="4" t="s">
        <v>20</v>
      </c>
      <c r="AC54" s="21"/>
      <c r="AD54" s="35">
        <v>1</v>
      </c>
      <c r="AE54" s="54"/>
      <c r="AF54" s="48">
        <f t="shared" si="9"/>
        <v>223872113856835.09</v>
      </c>
      <c r="AG54" s="58"/>
    </row>
    <row r="55" spans="1:33" x14ac:dyDescent="0.2">
      <c r="A55" s="3" t="s">
        <v>86</v>
      </c>
      <c r="B55" s="53">
        <f t="shared" si="7"/>
        <v>45009.991701388892</v>
      </c>
      <c r="C55" s="21">
        <v>2023</v>
      </c>
      <c r="D55" s="22">
        <v>3</v>
      </c>
      <c r="E55" s="22">
        <v>24</v>
      </c>
      <c r="F55" s="22">
        <v>23</v>
      </c>
      <c r="G55" s="22">
        <v>48</v>
      </c>
      <c r="H55" s="66">
        <v>3.2</v>
      </c>
      <c r="I55" s="66">
        <v>0.6</v>
      </c>
      <c r="J55" s="67">
        <v>55.688000000000002</v>
      </c>
      <c r="K55" s="67">
        <v>5.1999999999999998E-2</v>
      </c>
      <c r="L55" s="67">
        <v>130.55799999999999</v>
      </c>
      <c r="M55" s="67">
        <v>9.1999999999999998E-2</v>
      </c>
      <c r="N55" s="66">
        <v>5.8</v>
      </c>
      <c r="O55" s="52">
        <v>4</v>
      </c>
      <c r="P55" s="52">
        <v>3</v>
      </c>
      <c r="Q55" s="68">
        <v>7.3</v>
      </c>
      <c r="R55" s="34"/>
      <c r="S55" s="34"/>
      <c r="T55" s="34">
        <v>2.5</v>
      </c>
      <c r="U55" s="36"/>
      <c r="V55" s="36"/>
      <c r="W55" s="36">
        <f t="shared" si="8"/>
        <v>1.8333333333333333</v>
      </c>
      <c r="X55" s="40">
        <v>1.8</v>
      </c>
      <c r="Y55" s="37">
        <v>3</v>
      </c>
      <c r="Z55" s="21" t="s">
        <v>8</v>
      </c>
      <c r="AA55" s="23" t="s">
        <v>5</v>
      </c>
      <c r="AB55" s="4" t="s">
        <v>20</v>
      </c>
      <c r="AC55" s="21"/>
      <c r="AD55" s="35">
        <v>1</v>
      </c>
      <c r="AE55" s="54"/>
      <c r="AF55" s="48">
        <f t="shared" si="9"/>
        <v>316227766016839.06</v>
      </c>
      <c r="AG55" s="58"/>
    </row>
    <row r="56" spans="1:33" x14ac:dyDescent="0.2">
      <c r="A56" s="3" t="s">
        <v>87</v>
      </c>
      <c r="B56" s="53">
        <f t="shared" si="7"/>
        <v>45010.047546296293</v>
      </c>
      <c r="C56" s="21">
        <v>2023</v>
      </c>
      <c r="D56" s="22">
        <v>3</v>
      </c>
      <c r="E56" s="22">
        <v>25</v>
      </c>
      <c r="F56" s="22">
        <v>1</v>
      </c>
      <c r="G56" s="22">
        <v>8</v>
      </c>
      <c r="H56" s="66">
        <v>28.7</v>
      </c>
      <c r="I56" s="66">
        <v>1.2</v>
      </c>
      <c r="J56" s="67">
        <v>55.564999999999998</v>
      </c>
      <c r="K56" s="67">
        <v>0.115</v>
      </c>
      <c r="L56" s="67">
        <v>133.36000000000001</v>
      </c>
      <c r="M56" s="67">
        <v>0.20300000000000001</v>
      </c>
      <c r="N56" s="66">
        <v>12.8</v>
      </c>
      <c r="O56" s="52">
        <v>19</v>
      </c>
      <c r="P56" s="52">
        <v>7</v>
      </c>
      <c r="Q56" s="68">
        <v>7.6</v>
      </c>
      <c r="R56" s="34"/>
      <c r="S56" s="34">
        <v>3</v>
      </c>
      <c r="T56" s="34">
        <v>2.7</v>
      </c>
      <c r="U56" s="36"/>
      <c r="V56" s="36"/>
      <c r="W56" s="36">
        <f t="shared" si="8"/>
        <v>1.9999999999999998</v>
      </c>
      <c r="X56" s="40">
        <v>2</v>
      </c>
      <c r="Y56" s="37">
        <v>4</v>
      </c>
      <c r="Z56" s="21" t="s">
        <v>8</v>
      </c>
      <c r="AA56" s="23" t="s">
        <v>5</v>
      </c>
      <c r="AB56" s="4" t="s">
        <v>20</v>
      </c>
      <c r="AC56" s="28"/>
      <c r="AD56" s="35">
        <v>1</v>
      </c>
      <c r="AE56" s="54"/>
      <c r="AF56" s="48">
        <f t="shared" si="9"/>
        <v>630957344480198.25</v>
      </c>
      <c r="AG56" s="58"/>
    </row>
    <row r="57" spans="1:33" x14ac:dyDescent="0.2">
      <c r="A57" s="3" t="s">
        <v>88</v>
      </c>
      <c r="B57" s="53">
        <f t="shared" si="7"/>
        <v>45010.312372685185</v>
      </c>
      <c r="C57" s="21">
        <v>2023</v>
      </c>
      <c r="D57" s="22">
        <v>3</v>
      </c>
      <c r="E57" s="22">
        <v>25</v>
      </c>
      <c r="F57" s="22">
        <v>7</v>
      </c>
      <c r="G57" s="22">
        <v>29</v>
      </c>
      <c r="H57" s="66">
        <v>49.6</v>
      </c>
      <c r="I57" s="66">
        <v>2.2000000000000002</v>
      </c>
      <c r="J57" s="67">
        <v>52.317999999999998</v>
      </c>
      <c r="K57" s="67">
        <v>0.157</v>
      </c>
      <c r="L57" s="67">
        <v>124.348</v>
      </c>
      <c r="M57" s="67">
        <v>0.25600000000000001</v>
      </c>
      <c r="N57" s="66">
        <v>17.399999999999999</v>
      </c>
      <c r="O57" s="52">
        <v>5</v>
      </c>
      <c r="P57" s="52">
        <v>5</v>
      </c>
      <c r="Q57" s="68">
        <v>8.3000000000000007</v>
      </c>
      <c r="R57" s="34"/>
      <c r="S57" s="34">
        <v>2.9</v>
      </c>
      <c r="T57" s="34">
        <v>3.2</v>
      </c>
      <c r="U57" s="36"/>
      <c r="V57" s="36"/>
      <c r="W57" s="36">
        <f t="shared" si="8"/>
        <v>2.3888888888888893</v>
      </c>
      <c r="X57" s="40">
        <v>2.4</v>
      </c>
      <c r="Y57" s="37">
        <v>3</v>
      </c>
      <c r="Z57" s="21" t="s">
        <v>8</v>
      </c>
      <c r="AA57" s="23" t="s">
        <v>27</v>
      </c>
      <c r="AB57" s="4" t="s">
        <v>20</v>
      </c>
      <c r="AC57" s="28"/>
      <c r="AD57" s="35">
        <v>6</v>
      </c>
      <c r="AE57" s="54"/>
      <c r="AF57" s="48">
        <f t="shared" si="9"/>
        <v>2511886431509585.5</v>
      </c>
      <c r="AG57" s="58"/>
    </row>
    <row r="58" spans="1:33" x14ac:dyDescent="0.2">
      <c r="A58" s="3" t="s">
        <v>89</v>
      </c>
      <c r="B58" s="53">
        <f t="shared" si="7"/>
        <v>45013.165648148148</v>
      </c>
      <c r="C58" s="21">
        <v>2023</v>
      </c>
      <c r="D58" s="22">
        <v>3</v>
      </c>
      <c r="E58" s="22">
        <v>28</v>
      </c>
      <c r="F58" s="22">
        <v>3</v>
      </c>
      <c r="G58" s="22">
        <v>58</v>
      </c>
      <c r="H58" s="66">
        <v>32.799999999999997</v>
      </c>
      <c r="I58" s="66">
        <v>2.1</v>
      </c>
      <c r="J58" s="67">
        <v>53.682000000000002</v>
      </c>
      <c r="K58" s="67">
        <v>0.156</v>
      </c>
      <c r="L58" s="67">
        <v>122.22199999999999</v>
      </c>
      <c r="M58" s="67">
        <v>0.26200000000000001</v>
      </c>
      <c r="N58" s="66">
        <v>17.3</v>
      </c>
      <c r="O58" s="52">
        <v>11</v>
      </c>
      <c r="P58" s="52">
        <v>5</v>
      </c>
      <c r="Q58" s="68">
        <v>8</v>
      </c>
      <c r="R58" s="34"/>
      <c r="S58" s="34">
        <v>3.3</v>
      </c>
      <c r="T58" s="34">
        <v>3</v>
      </c>
      <c r="U58" s="36"/>
      <c r="V58" s="36"/>
      <c r="W58" s="36">
        <f t="shared" si="8"/>
        <v>2.2222222222222223</v>
      </c>
      <c r="X58" s="40">
        <v>2.2000000000000002</v>
      </c>
      <c r="Y58" s="37">
        <v>3</v>
      </c>
      <c r="Z58" s="21" t="s">
        <v>8</v>
      </c>
      <c r="AA58" s="23" t="s">
        <v>6</v>
      </c>
      <c r="AB58" s="4" t="s">
        <v>20</v>
      </c>
      <c r="AC58" s="21"/>
      <c r="AD58" s="35">
        <v>2</v>
      </c>
      <c r="AE58" s="54"/>
      <c r="AF58" s="48">
        <f t="shared" si="9"/>
        <v>1258925411794173.5</v>
      </c>
      <c r="AG58" s="58"/>
    </row>
    <row r="59" spans="1:33" x14ac:dyDescent="0.2">
      <c r="A59" s="3" t="s">
        <v>90</v>
      </c>
      <c r="B59" s="53">
        <f t="shared" si="7"/>
        <v>45013.173090277778</v>
      </c>
      <c r="C59" s="21">
        <v>2023</v>
      </c>
      <c r="D59" s="22">
        <v>3</v>
      </c>
      <c r="E59" s="22">
        <v>28</v>
      </c>
      <c r="F59" s="22">
        <v>4</v>
      </c>
      <c r="G59" s="22">
        <v>9</v>
      </c>
      <c r="H59" s="66">
        <v>15</v>
      </c>
      <c r="I59" s="66">
        <v>0</v>
      </c>
      <c r="J59" s="67">
        <v>53.110999999999997</v>
      </c>
      <c r="K59" s="67">
        <v>3.0000000000000001E-3</v>
      </c>
      <c r="L59" s="67">
        <v>131.63300000000001</v>
      </c>
      <c r="M59" s="67">
        <v>4.0000000000000001E-3</v>
      </c>
      <c r="N59" s="66">
        <v>0.3</v>
      </c>
      <c r="O59" s="52">
        <v>6</v>
      </c>
      <c r="P59" s="52">
        <v>1</v>
      </c>
      <c r="Q59" s="68">
        <v>7.4</v>
      </c>
      <c r="R59" s="34"/>
      <c r="S59" s="34">
        <v>3.5</v>
      </c>
      <c r="T59" s="34">
        <v>2.6</v>
      </c>
      <c r="U59" s="36"/>
      <c r="V59" s="36"/>
      <c r="W59" s="36">
        <f t="shared" si="8"/>
        <v>1.8888888888888891</v>
      </c>
      <c r="X59" s="40">
        <v>1.9</v>
      </c>
      <c r="Y59" s="37">
        <v>3</v>
      </c>
      <c r="Z59" s="21" t="s">
        <v>8</v>
      </c>
      <c r="AA59" s="23" t="s">
        <v>6</v>
      </c>
      <c r="AB59" s="4" t="s">
        <v>20</v>
      </c>
      <c r="AC59" s="21"/>
      <c r="AD59" s="35">
        <v>2</v>
      </c>
      <c r="AE59" s="54"/>
      <c r="AF59" s="48">
        <f t="shared" si="9"/>
        <v>446683592150964.06</v>
      </c>
      <c r="AG59" s="58"/>
    </row>
    <row r="60" spans="1:33" x14ac:dyDescent="0.2">
      <c r="A60" s="3" t="s">
        <v>91</v>
      </c>
      <c r="B60" s="53">
        <f t="shared" si="7"/>
        <v>45013.715150462966</v>
      </c>
      <c r="C60" s="21">
        <v>2023</v>
      </c>
      <c r="D60" s="22">
        <v>3</v>
      </c>
      <c r="E60" s="22">
        <v>28</v>
      </c>
      <c r="F60" s="22">
        <v>17</v>
      </c>
      <c r="G60" s="22">
        <v>9</v>
      </c>
      <c r="H60" s="66">
        <v>49.6</v>
      </c>
      <c r="I60" s="66">
        <v>0.3</v>
      </c>
      <c r="J60" s="67">
        <v>53.887999999999998</v>
      </c>
      <c r="K60" s="67">
        <v>0.02</v>
      </c>
      <c r="L60" s="67">
        <v>126.94799999999999</v>
      </c>
      <c r="M60" s="67">
        <v>3.4000000000000002E-2</v>
      </c>
      <c r="N60" s="66">
        <v>2.2000000000000002</v>
      </c>
      <c r="O60" s="52">
        <v>14</v>
      </c>
      <c r="P60" s="52">
        <v>2</v>
      </c>
      <c r="Q60" s="68">
        <v>5.9</v>
      </c>
      <c r="R60" s="34"/>
      <c r="S60" s="34"/>
      <c r="T60" s="34">
        <v>1.1000000000000001</v>
      </c>
      <c r="U60" s="36"/>
      <c r="V60" s="36"/>
      <c r="W60" s="36">
        <f t="shared" si="8"/>
        <v>1.0555555555555558</v>
      </c>
      <c r="X60" s="40">
        <v>1.1000000000000001</v>
      </c>
      <c r="Y60" s="37">
        <v>3</v>
      </c>
      <c r="Z60" s="21" t="s">
        <v>8</v>
      </c>
      <c r="AA60" s="23" t="s">
        <v>6</v>
      </c>
      <c r="AB60" s="4" t="s">
        <v>20</v>
      </c>
      <c r="AC60" s="21"/>
      <c r="AD60" s="35">
        <v>2</v>
      </c>
      <c r="AE60" s="54"/>
      <c r="AF60" s="48">
        <f t="shared" si="9"/>
        <v>28183829312644.723</v>
      </c>
      <c r="AG60" s="58"/>
    </row>
    <row r="61" spans="1:33" x14ac:dyDescent="0.2">
      <c r="A61" s="3" t="s">
        <v>92</v>
      </c>
      <c r="B61" s="53">
        <f t="shared" si="7"/>
        <v>45014.34888888889</v>
      </c>
      <c r="C61" s="21">
        <v>2023</v>
      </c>
      <c r="D61" s="22">
        <v>3</v>
      </c>
      <c r="E61" s="22">
        <v>29</v>
      </c>
      <c r="F61" s="22">
        <v>8</v>
      </c>
      <c r="G61" s="22">
        <v>22</v>
      </c>
      <c r="H61" s="66">
        <v>24.2</v>
      </c>
      <c r="I61" s="66">
        <v>2.6</v>
      </c>
      <c r="J61" s="67">
        <v>43.427</v>
      </c>
      <c r="K61" s="67">
        <v>0.25700000000000001</v>
      </c>
      <c r="L61" s="67">
        <v>135.63</v>
      </c>
      <c r="M61" s="67">
        <v>0.35299999999999998</v>
      </c>
      <c r="N61" s="66">
        <v>28.5</v>
      </c>
      <c r="O61" s="52">
        <v>373</v>
      </c>
      <c r="P61" s="52">
        <v>44</v>
      </c>
      <c r="Q61" s="68"/>
      <c r="R61" s="34"/>
      <c r="S61" s="34">
        <v>4.5</v>
      </c>
      <c r="T61" s="34">
        <v>4.4000000000000004</v>
      </c>
      <c r="U61" s="36"/>
      <c r="V61" s="36"/>
      <c r="W61" s="36">
        <f>T61</f>
        <v>4.4000000000000004</v>
      </c>
      <c r="X61" s="40">
        <v>4.4000000000000004</v>
      </c>
      <c r="Y61" s="37">
        <v>9</v>
      </c>
      <c r="Z61" s="21" t="s">
        <v>8</v>
      </c>
      <c r="AA61" s="23" t="s">
        <v>28</v>
      </c>
      <c r="AB61" s="4" t="s">
        <v>20</v>
      </c>
      <c r="AC61" s="28"/>
      <c r="AD61" s="35">
        <v>5</v>
      </c>
      <c r="AE61" s="54"/>
      <c r="AF61" s="48">
        <f t="shared" si="9"/>
        <v>2.5118864315096028E+18</v>
      </c>
      <c r="AG61" s="58"/>
    </row>
    <row r="62" spans="1:33" x14ac:dyDescent="0.2">
      <c r="A62" s="3" t="s">
        <v>93</v>
      </c>
      <c r="B62" s="53">
        <f t="shared" si="7"/>
        <v>45014.447106481479</v>
      </c>
      <c r="C62" s="28">
        <v>2023</v>
      </c>
      <c r="D62" s="22">
        <v>3</v>
      </c>
      <c r="E62" s="22">
        <v>29</v>
      </c>
      <c r="F62" s="22">
        <v>10</v>
      </c>
      <c r="G62" s="22">
        <v>43</v>
      </c>
      <c r="H62" s="66">
        <v>50.6</v>
      </c>
      <c r="I62" s="66">
        <v>0.1</v>
      </c>
      <c r="J62" s="67">
        <v>53.140999999999998</v>
      </c>
      <c r="K62" s="67">
        <v>2.7E-2</v>
      </c>
      <c r="L62" s="67">
        <v>131.59100000000001</v>
      </c>
      <c r="M62" s="67">
        <v>4.4999999999999998E-2</v>
      </c>
      <c r="N62" s="66">
        <v>3</v>
      </c>
      <c r="O62" s="52">
        <v>17</v>
      </c>
      <c r="P62" s="52">
        <v>6</v>
      </c>
      <c r="Q62" s="68">
        <v>7.1</v>
      </c>
      <c r="R62" s="34"/>
      <c r="S62" s="34"/>
      <c r="T62" s="34">
        <v>2.7</v>
      </c>
      <c r="U62" s="36"/>
      <c r="V62" s="36"/>
      <c r="W62" s="36">
        <f t="shared" ref="W62:W72" si="10">(Q62-4)/1.8</f>
        <v>1.7222222222222219</v>
      </c>
      <c r="X62" s="40">
        <v>1.7</v>
      </c>
      <c r="Y62" s="37">
        <v>4</v>
      </c>
      <c r="Z62" s="28" t="s">
        <v>8</v>
      </c>
      <c r="AA62" s="23" t="s">
        <v>6</v>
      </c>
      <c r="AB62" s="46" t="s">
        <v>20</v>
      </c>
      <c r="AC62" s="28"/>
      <c r="AD62" s="35">
        <v>2</v>
      </c>
      <c r="AE62" s="54"/>
      <c r="AF62" s="48">
        <f t="shared" si="9"/>
        <v>223872113856835.09</v>
      </c>
      <c r="AG62" s="58"/>
    </row>
    <row r="63" spans="1:33" x14ac:dyDescent="0.2">
      <c r="A63" s="3" t="s">
        <v>94</v>
      </c>
      <c r="B63" s="53">
        <f t="shared" si="7"/>
        <v>45015.551435185182</v>
      </c>
      <c r="C63" s="21">
        <v>2023</v>
      </c>
      <c r="D63" s="22">
        <v>3</v>
      </c>
      <c r="E63" s="22">
        <v>30</v>
      </c>
      <c r="F63" s="22">
        <v>13</v>
      </c>
      <c r="G63" s="22">
        <v>14</v>
      </c>
      <c r="H63" s="66">
        <v>4.5999999999999996</v>
      </c>
      <c r="I63" s="66">
        <v>0.2</v>
      </c>
      <c r="J63" s="67">
        <v>53.662999999999997</v>
      </c>
      <c r="K63" s="67">
        <v>1.7000000000000001E-2</v>
      </c>
      <c r="L63" s="67">
        <v>125.55</v>
      </c>
      <c r="M63" s="67">
        <v>2.9000000000000001E-2</v>
      </c>
      <c r="N63" s="66">
        <v>1.9</v>
      </c>
      <c r="O63" s="52">
        <v>22</v>
      </c>
      <c r="P63" s="52">
        <v>3</v>
      </c>
      <c r="Q63" s="68">
        <v>8</v>
      </c>
      <c r="R63" s="34"/>
      <c r="S63" s="34">
        <v>2.9</v>
      </c>
      <c r="T63" s="34">
        <v>2.4</v>
      </c>
      <c r="U63" s="36"/>
      <c r="V63" s="36"/>
      <c r="W63" s="36">
        <f t="shared" si="10"/>
        <v>2.2222222222222223</v>
      </c>
      <c r="X63" s="40">
        <v>2.2000000000000002</v>
      </c>
      <c r="Y63" s="37">
        <v>3</v>
      </c>
      <c r="Z63" s="21" t="s">
        <v>8</v>
      </c>
      <c r="AA63" s="23" t="s">
        <v>6</v>
      </c>
      <c r="AB63" s="4" t="s">
        <v>20</v>
      </c>
      <c r="AC63" s="28"/>
      <c r="AD63" s="35">
        <v>2</v>
      </c>
      <c r="AE63" s="54"/>
      <c r="AF63" s="48">
        <f t="shared" si="9"/>
        <v>1258925411794173.5</v>
      </c>
      <c r="AG63" s="58"/>
    </row>
    <row r="64" spans="1:33" x14ac:dyDescent="0.2">
      <c r="A64" s="3" t="s">
        <v>95</v>
      </c>
      <c r="B64" s="53">
        <f t="shared" si="7"/>
        <v>45015.553194444445</v>
      </c>
      <c r="C64" s="21">
        <v>2023</v>
      </c>
      <c r="D64" s="22">
        <v>3</v>
      </c>
      <c r="E64" s="22">
        <v>30</v>
      </c>
      <c r="F64" s="22">
        <v>13</v>
      </c>
      <c r="G64" s="22">
        <v>16</v>
      </c>
      <c r="H64" s="66">
        <v>36.1</v>
      </c>
      <c r="I64" s="66">
        <v>0.3</v>
      </c>
      <c r="J64" s="67">
        <v>53.710999999999999</v>
      </c>
      <c r="K64" s="67">
        <v>0.02</v>
      </c>
      <c r="L64" s="67">
        <v>125.568</v>
      </c>
      <c r="M64" s="67">
        <v>3.3000000000000002E-2</v>
      </c>
      <c r="N64" s="66">
        <v>2.2000000000000002</v>
      </c>
      <c r="O64" s="52">
        <v>22</v>
      </c>
      <c r="P64" s="52">
        <v>7</v>
      </c>
      <c r="Q64" s="68">
        <v>7.6</v>
      </c>
      <c r="R64" s="34"/>
      <c r="S64" s="34">
        <v>2.5</v>
      </c>
      <c r="T64" s="34">
        <v>1.9</v>
      </c>
      <c r="U64" s="36"/>
      <c r="V64" s="36"/>
      <c r="W64" s="36">
        <f t="shared" si="10"/>
        <v>1.9999999999999998</v>
      </c>
      <c r="X64" s="40">
        <v>2</v>
      </c>
      <c r="Y64" s="37">
        <v>3</v>
      </c>
      <c r="Z64" s="21" t="s">
        <v>8</v>
      </c>
      <c r="AA64" s="23" t="s">
        <v>6</v>
      </c>
      <c r="AB64" s="4" t="s">
        <v>20</v>
      </c>
      <c r="AC64" s="28"/>
      <c r="AD64" s="35">
        <v>2</v>
      </c>
      <c r="AE64" s="54"/>
      <c r="AF64" s="48">
        <f t="shared" si="9"/>
        <v>630957344480198.25</v>
      </c>
      <c r="AG64" s="58"/>
    </row>
    <row r="65" spans="1:43" x14ac:dyDescent="0.2">
      <c r="A65" s="3" t="s">
        <v>96</v>
      </c>
      <c r="B65" s="53">
        <f t="shared" si="7"/>
        <v>45017.460150462961</v>
      </c>
      <c r="C65" s="21">
        <v>2023</v>
      </c>
      <c r="D65" s="22">
        <v>4</v>
      </c>
      <c r="E65" s="22">
        <v>1</v>
      </c>
      <c r="F65" s="22">
        <v>11</v>
      </c>
      <c r="G65" s="22">
        <v>2</v>
      </c>
      <c r="H65" s="66">
        <v>37.299999999999997</v>
      </c>
      <c r="I65" s="66">
        <v>1.2</v>
      </c>
      <c r="J65" s="67">
        <v>54.222000000000001</v>
      </c>
      <c r="K65" s="67">
        <v>7.3999999999999996E-2</v>
      </c>
      <c r="L65" s="67">
        <v>126.21299999999999</v>
      </c>
      <c r="M65" s="67">
        <v>0.126</v>
      </c>
      <c r="N65" s="66">
        <v>8.1999999999999993</v>
      </c>
      <c r="O65" s="52">
        <v>19</v>
      </c>
      <c r="P65" s="52">
        <v>9</v>
      </c>
      <c r="Q65" s="68">
        <v>6.1</v>
      </c>
      <c r="R65" s="34"/>
      <c r="S65" s="34"/>
      <c r="T65" s="34">
        <v>1.4</v>
      </c>
      <c r="U65" s="34"/>
      <c r="V65" s="34"/>
      <c r="W65" s="36">
        <f t="shared" si="10"/>
        <v>1.1666666666666665</v>
      </c>
      <c r="X65" s="40">
        <v>1.2</v>
      </c>
      <c r="Y65" s="37">
        <v>3</v>
      </c>
      <c r="Z65" s="21" t="s">
        <v>8</v>
      </c>
      <c r="AA65" s="23" t="s">
        <v>6</v>
      </c>
      <c r="AB65" s="4" t="s">
        <v>20</v>
      </c>
      <c r="AC65" s="39"/>
      <c r="AD65" s="35">
        <v>2</v>
      </c>
      <c r="AE65" s="54"/>
      <c r="AF65" s="48">
        <f t="shared" si="9"/>
        <v>39810717055349.93</v>
      </c>
      <c r="AG65" s="58"/>
      <c r="AP65" s="9"/>
      <c r="AQ65" s="9"/>
    </row>
    <row r="66" spans="1:43" x14ac:dyDescent="0.2">
      <c r="A66" s="3" t="s">
        <v>97</v>
      </c>
      <c r="B66" s="53">
        <f t="shared" si="7"/>
        <v>45019.079745370371</v>
      </c>
      <c r="C66" s="21">
        <v>2023</v>
      </c>
      <c r="D66" s="22">
        <v>4</v>
      </c>
      <c r="E66" s="22">
        <v>3</v>
      </c>
      <c r="F66" s="22">
        <v>1</v>
      </c>
      <c r="G66" s="22">
        <v>54</v>
      </c>
      <c r="H66" s="66">
        <v>50.3</v>
      </c>
      <c r="I66" s="66">
        <v>1.5</v>
      </c>
      <c r="J66" s="67">
        <v>54.375999999999998</v>
      </c>
      <c r="K66" s="67">
        <v>0.16300000000000001</v>
      </c>
      <c r="L66" s="67">
        <v>128.76599999999999</v>
      </c>
      <c r="M66" s="67">
        <v>0.27900000000000003</v>
      </c>
      <c r="N66" s="66">
        <v>18.100000000000001</v>
      </c>
      <c r="O66" s="52">
        <v>4</v>
      </c>
      <c r="P66" s="52">
        <v>7</v>
      </c>
      <c r="Q66" s="68">
        <v>9.5</v>
      </c>
      <c r="R66" s="34"/>
      <c r="S66" s="34">
        <v>3.9</v>
      </c>
      <c r="T66" s="34">
        <v>3.3</v>
      </c>
      <c r="U66" s="34"/>
      <c r="V66" s="34"/>
      <c r="W66" s="36">
        <f t="shared" si="10"/>
        <v>3.0555555555555554</v>
      </c>
      <c r="X66" s="40">
        <v>3.1</v>
      </c>
      <c r="Y66" s="37">
        <v>3</v>
      </c>
      <c r="Z66" s="21" t="s">
        <v>8</v>
      </c>
      <c r="AA66" s="23" t="s">
        <v>5</v>
      </c>
      <c r="AB66" s="4" t="s">
        <v>20</v>
      </c>
      <c r="AC66" s="39"/>
      <c r="AD66" s="35">
        <v>1</v>
      </c>
      <c r="AE66" s="54"/>
      <c r="AF66" s="48">
        <f t="shared" si="9"/>
        <v>2.8183829312644916E+16</v>
      </c>
      <c r="AG66" s="58"/>
    </row>
    <row r="67" spans="1:43" x14ac:dyDescent="0.2">
      <c r="A67" s="3" t="s">
        <v>98</v>
      </c>
      <c r="B67" s="53">
        <f t="shared" si="7"/>
        <v>45019.190405092595</v>
      </c>
      <c r="C67" s="28">
        <v>2023</v>
      </c>
      <c r="D67" s="22">
        <v>4</v>
      </c>
      <c r="E67" s="22">
        <v>3</v>
      </c>
      <c r="F67" s="22">
        <v>4</v>
      </c>
      <c r="G67" s="22">
        <v>34</v>
      </c>
      <c r="H67" s="66">
        <v>11.3</v>
      </c>
      <c r="I67" s="66">
        <v>1.7</v>
      </c>
      <c r="J67" s="67">
        <v>53.622999999999998</v>
      </c>
      <c r="K67" s="67">
        <v>0.11</v>
      </c>
      <c r="L67" s="67">
        <v>125.184</v>
      </c>
      <c r="M67" s="67">
        <v>0.185</v>
      </c>
      <c r="N67" s="66">
        <v>12.2</v>
      </c>
      <c r="O67" s="52">
        <v>11</v>
      </c>
      <c r="P67" s="52">
        <v>8</v>
      </c>
      <c r="Q67" s="68">
        <v>7.5</v>
      </c>
      <c r="R67" s="34"/>
      <c r="S67" s="34">
        <v>2.7</v>
      </c>
      <c r="T67" s="34">
        <v>2.2000000000000002</v>
      </c>
      <c r="U67" s="34"/>
      <c r="V67" s="34"/>
      <c r="W67" s="36">
        <f t="shared" si="10"/>
        <v>1.9444444444444444</v>
      </c>
      <c r="X67" s="40">
        <v>1.9</v>
      </c>
      <c r="Y67" s="37">
        <v>3</v>
      </c>
      <c r="Z67" s="28" t="s">
        <v>8</v>
      </c>
      <c r="AA67" s="23" t="s">
        <v>6</v>
      </c>
      <c r="AB67" s="46" t="s">
        <v>20</v>
      </c>
      <c r="AC67" s="39"/>
      <c r="AD67" s="35">
        <v>2</v>
      </c>
      <c r="AE67" s="54"/>
      <c r="AF67" s="48">
        <f t="shared" si="9"/>
        <v>446683592150964.06</v>
      </c>
      <c r="AG67" s="58"/>
    </row>
    <row r="68" spans="1:43" x14ac:dyDescent="0.2">
      <c r="A68" s="3" t="s">
        <v>99</v>
      </c>
      <c r="B68" s="53">
        <f t="shared" si="7"/>
        <v>45019.532696759263</v>
      </c>
      <c r="C68" s="28">
        <v>2023</v>
      </c>
      <c r="D68" s="22">
        <v>4</v>
      </c>
      <c r="E68" s="22">
        <v>3</v>
      </c>
      <c r="F68" s="22">
        <v>12</v>
      </c>
      <c r="G68" s="22">
        <v>47</v>
      </c>
      <c r="H68" s="66">
        <v>5.7</v>
      </c>
      <c r="I68" s="66">
        <v>0.2</v>
      </c>
      <c r="J68" s="67">
        <v>53.723999999999997</v>
      </c>
      <c r="K68" s="67">
        <v>4.0000000000000001E-3</v>
      </c>
      <c r="L68" s="67">
        <v>125.49</v>
      </c>
      <c r="M68" s="67">
        <v>6.0000000000000001E-3</v>
      </c>
      <c r="N68" s="66">
        <v>0.4</v>
      </c>
      <c r="O68" s="52">
        <v>14</v>
      </c>
      <c r="P68" s="52">
        <v>7</v>
      </c>
      <c r="Q68" s="68">
        <v>7.6</v>
      </c>
      <c r="R68" s="34"/>
      <c r="S68" s="34">
        <v>2.4</v>
      </c>
      <c r="T68" s="34">
        <v>2.2999999999999998</v>
      </c>
      <c r="U68" s="34"/>
      <c r="V68" s="34"/>
      <c r="W68" s="36">
        <f t="shared" si="10"/>
        <v>1.9999999999999998</v>
      </c>
      <c r="X68" s="40">
        <v>2</v>
      </c>
      <c r="Y68" s="37">
        <v>3</v>
      </c>
      <c r="Z68" s="28" t="s">
        <v>8</v>
      </c>
      <c r="AA68" s="23" t="s">
        <v>6</v>
      </c>
      <c r="AB68" s="46" t="s">
        <v>20</v>
      </c>
      <c r="AC68" s="39"/>
      <c r="AD68" s="35">
        <v>2</v>
      </c>
      <c r="AE68" s="54"/>
      <c r="AF68" s="48">
        <f t="shared" si="9"/>
        <v>630957344480198.25</v>
      </c>
      <c r="AG68" s="58"/>
    </row>
    <row r="69" spans="1:43" x14ac:dyDescent="0.2">
      <c r="A69" s="3" t="s">
        <v>100</v>
      </c>
      <c r="B69" s="53">
        <f t="shared" ref="B69:B100" si="11">DATE(C69,D69,E69)+TIME(F69,G69,H69)</f>
        <v>45019.789768518516</v>
      </c>
      <c r="C69" s="21">
        <v>2023</v>
      </c>
      <c r="D69" s="22">
        <v>4</v>
      </c>
      <c r="E69" s="22">
        <v>3</v>
      </c>
      <c r="F69" s="22">
        <v>18</v>
      </c>
      <c r="G69" s="22">
        <v>57</v>
      </c>
      <c r="H69" s="66">
        <v>16.399999999999999</v>
      </c>
      <c r="I69" s="66">
        <v>0.1</v>
      </c>
      <c r="J69" s="67">
        <v>55.761000000000003</v>
      </c>
      <c r="K69" s="67">
        <v>2E-3</v>
      </c>
      <c r="L69" s="67">
        <v>124.875</v>
      </c>
      <c r="M69" s="67">
        <v>3.0000000000000001E-3</v>
      </c>
      <c r="N69" s="66">
        <v>0.2</v>
      </c>
      <c r="O69" s="52">
        <v>10</v>
      </c>
      <c r="P69" s="52">
        <v>8</v>
      </c>
      <c r="Q69" s="68">
        <v>7</v>
      </c>
      <c r="R69" s="34"/>
      <c r="S69" s="34">
        <v>2.4</v>
      </c>
      <c r="T69" s="34">
        <v>2.6</v>
      </c>
      <c r="U69" s="34"/>
      <c r="V69" s="34"/>
      <c r="W69" s="36">
        <f t="shared" si="10"/>
        <v>1.6666666666666665</v>
      </c>
      <c r="X69" s="40">
        <v>1.7</v>
      </c>
      <c r="Y69" s="37">
        <v>3</v>
      </c>
      <c r="Z69" s="21" t="s">
        <v>8</v>
      </c>
      <c r="AA69" s="23" t="s">
        <v>5</v>
      </c>
      <c r="AB69" s="4" t="s">
        <v>20</v>
      </c>
      <c r="AC69" s="39"/>
      <c r="AD69" s="35">
        <v>1</v>
      </c>
      <c r="AE69" s="54"/>
      <c r="AF69" s="48">
        <f t="shared" si="9"/>
        <v>223872113856835.09</v>
      </c>
      <c r="AG69" s="58"/>
    </row>
    <row r="70" spans="1:43" x14ac:dyDescent="0.2">
      <c r="A70" s="3" t="s">
        <v>101</v>
      </c>
      <c r="B70" s="53">
        <f t="shared" si="11"/>
        <v>45021.179328703707</v>
      </c>
      <c r="C70" s="21">
        <v>2023</v>
      </c>
      <c r="D70" s="22">
        <v>4</v>
      </c>
      <c r="E70" s="22">
        <v>5</v>
      </c>
      <c r="F70" s="22">
        <v>4</v>
      </c>
      <c r="G70" s="22">
        <v>18</v>
      </c>
      <c r="H70" s="66">
        <v>14.5</v>
      </c>
      <c r="I70" s="66">
        <v>1.6</v>
      </c>
      <c r="J70" s="67">
        <v>53.100999999999999</v>
      </c>
      <c r="K70" s="67">
        <v>0.113</v>
      </c>
      <c r="L70" s="67">
        <v>131.87100000000001</v>
      </c>
      <c r="M70" s="67">
        <v>0.187</v>
      </c>
      <c r="N70" s="66">
        <v>12.5</v>
      </c>
      <c r="O70" s="52">
        <v>19</v>
      </c>
      <c r="P70" s="52">
        <v>6</v>
      </c>
      <c r="Q70" s="68">
        <v>8.4</v>
      </c>
      <c r="R70" s="34"/>
      <c r="S70" s="34">
        <v>2.9</v>
      </c>
      <c r="T70" s="34">
        <v>3</v>
      </c>
      <c r="U70" s="34"/>
      <c r="V70" s="34"/>
      <c r="W70" s="36">
        <f t="shared" si="10"/>
        <v>2.4444444444444446</v>
      </c>
      <c r="X70" s="40">
        <v>2.4</v>
      </c>
      <c r="Y70" s="37">
        <v>3</v>
      </c>
      <c r="Z70" s="21" t="s">
        <v>8</v>
      </c>
      <c r="AA70" s="23" t="s">
        <v>6</v>
      </c>
      <c r="AB70" s="4" t="s">
        <v>20</v>
      </c>
      <c r="AC70" s="39"/>
      <c r="AD70" s="35">
        <v>2</v>
      </c>
      <c r="AE70" s="54"/>
      <c r="AF70" s="48">
        <f t="shared" si="9"/>
        <v>2511886431509585.5</v>
      </c>
      <c r="AG70" s="58"/>
    </row>
    <row r="71" spans="1:43" x14ac:dyDescent="0.2">
      <c r="A71" s="3" t="s">
        <v>102</v>
      </c>
      <c r="B71" s="53">
        <f t="shared" si="11"/>
        <v>45022.4612037037</v>
      </c>
      <c r="C71" s="21">
        <v>2023</v>
      </c>
      <c r="D71" s="22">
        <v>4</v>
      </c>
      <c r="E71" s="22">
        <v>6</v>
      </c>
      <c r="F71" s="22">
        <v>11</v>
      </c>
      <c r="G71" s="22">
        <v>4</v>
      </c>
      <c r="H71" s="66">
        <v>8.6999999999999993</v>
      </c>
      <c r="I71" s="66">
        <v>0.1</v>
      </c>
      <c r="J71" s="67">
        <v>55.311</v>
      </c>
      <c r="K71" s="67">
        <v>5.0000000000000001E-3</v>
      </c>
      <c r="L71" s="67">
        <v>130.785</v>
      </c>
      <c r="M71" s="67">
        <v>8.0000000000000002E-3</v>
      </c>
      <c r="N71" s="66">
        <v>0.5</v>
      </c>
      <c r="O71" s="52">
        <v>11</v>
      </c>
      <c r="P71" s="52">
        <v>5</v>
      </c>
      <c r="Q71" s="68">
        <v>7.2</v>
      </c>
      <c r="R71" s="34"/>
      <c r="S71" s="34">
        <v>3.2</v>
      </c>
      <c r="T71" s="34">
        <v>2.9</v>
      </c>
      <c r="U71" s="34"/>
      <c r="V71" s="34"/>
      <c r="W71" s="36">
        <f t="shared" si="10"/>
        <v>1.7777777777777779</v>
      </c>
      <c r="X71" s="40">
        <v>1.8</v>
      </c>
      <c r="Y71" s="37">
        <v>3</v>
      </c>
      <c r="Z71" s="21" t="s">
        <v>8</v>
      </c>
      <c r="AA71" s="23" t="s">
        <v>5</v>
      </c>
      <c r="AB71" s="4" t="s">
        <v>20</v>
      </c>
      <c r="AC71" s="39"/>
      <c r="AD71" s="35">
        <v>1</v>
      </c>
      <c r="AE71" s="54"/>
      <c r="AF71" s="48">
        <f t="shared" si="9"/>
        <v>316227766016839.06</v>
      </c>
      <c r="AG71" s="58"/>
    </row>
    <row r="72" spans="1:43" x14ac:dyDescent="0.2">
      <c r="A72" s="3" t="s">
        <v>103</v>
      </c>
      <c r="B72" s="53">
        <f t="shared" si="11"/>
        <v>45022.65415509259</v>
      </c>
      <c r="C72" s="21">
        <v>2023</v>
      </c>
      <c r="D72" s="22">
        <v>4</v>
      </c>
      <c r="E72" s="22">
        <v>6</v>
      </c>
      <c r="F72" s="22">
        <v>15</v>
      </c>
      <c r="G72" s="22">
        <v>41</v>
      </c>
      <c r="H72" s="66">
        <v>59</v>
      </c>
      <c r="I72" s="66">
        <v>0.8</v>
      </c>
      <c r="J72" s="67">
        <v>55.673000000000002</v>
      </c>
      <c r="K72" s="67">
        <v>4.2000000000000003E-2</v>
      </c>
      <c r="L72" s="67">
        <v>131.74600000000001</v>
      </c>
      <c r="M72" s="67">
        <v>7.4999999999999997E-2</v>
      </c>
      <c r="N72" s="66">
        <v>4.7</v>
      </c>
      <c r="O72" s="52">
        <v>20</v>
      </c>
      <c r="P72" s="52">
        <v>9</v>
      </c>
      <c r="Q72" s="68">
        <v>7.5</v>
      </c>
      <c r="R72" s="34"/>
      <c r="S72" s="34">
        <v>3.1</v>
      </c>
      <c r="T72" s="34">
        <v>2.7</v>
      </c>
      <c r="U72" s="34"/>
      <c r="V72" s="34"/>
      <c r="W72" s="36">
        <f t="shared" si="10"/>
        <v>1.9444444444444444</v>
      </c>
      <c r="X72" s="40">
        <v>1.9</v>
      </c>
      <c r="Y72" s="37">
        <v>3</v>
      </c>
      <c r="Z72" s="21" t="s">
        <v>8</v>
      </c>
      <c r="AA72" s="23" t="s">
        <v>5</v>
      </c>
      <c r="AB72" s="4" t="s">
        <v>20</v>
      </c>
      <c r="AC72" s="39"/>
      <c r="AD72" s="35">
        <v>1</v>
      </c>
      <c r="AE72" s="54"/>
      <c r="AF72" s="48">
        <f t="shared" si="9"/>
        <v>446683592150964.06</v>
      </c>
      <c r="AG72" s="58"/>
    </row>
    <row r="73" spans="1:43" x14ac:dyDescent="0.2">
      <c r="A73" s="3" t="s">
        <v>104</v>
      </c>
      <c r="B73" s="53">
        <f t="shared" si="11"/>
        <v>45024.797476851854</v>
      </c>
      <c r="C73" s="21">
        <v>2023</v>
      </c>
      <c r="D73" s="22">
        <v>4</v>
      </c>
      <c r="E73" s="22">
        <v>8</v>
      </c>
      <c r="F73" s="22">
        <v>19</v>
      </c>
      <c r="G73" s="22">
        <v>8</v>
      </c>
      <c r="H73" s="66">
        <v>22.3</v>
      </c>
      <c r="I73" s="66">
        <v>0.8</v>
      </c>
      <c r="J73" s="67">
        <v>55.308999999999997</v>
      </c>
      <c r="K73" s="67">
        <v>5.6000000000000001E-2</v>
      </c>
      <c r="L73" s="67">
        <v>131.68899999999999</v>
      </c>
      <c r="M73" s="67">
        <v>9.8000000000000004E-2</v>
      </c>
      <c r="N73" s="66">
        <v>6.2</v>
      </c>
      <c r="O73" s="52">
        <v>16</v>
      </c>
      <c r="P73" s="52">
        <v>4</v>
      </c>
      <c r="Q73" s="68"/>
      <c r="R73" s="34"/>
      <c r="S73" s="34">
        <v>3.1</v>
      </c>
      <c r="T73" s="34"/>
      <c r="U73" s="34"/>
      <c r="V73" s="34"/>
      <c r="W73" s="36">
        <f>1.59*S73-3.67</f>
        <v>1.2590000000000003</v>
      </c>
      <c r="X73" s="40">
        <v>1.3</v>
      </c>
      <c r="Y73" s="37">
        <v>3</v>
      </c>
      <c r="Z73" s="21" t="s">
        <v>8</v>
      </c>
      <c r="AA73" s="23" t="s">
        <v>5</v>
      </c>
      <c r="AB73" s="4" t="s">
        <v>20</v>
      </c>
      <c r="AC73" s="39"/>
      <c r="AD73" s="35">
        <v>1</v>
      </c>
      <c r="AE73" s="54"/>
      <c r="AF73" s="48">
        <f t="shared" si="9"/>
        <v>56234132519035.117</v>
      </c>
      <c r="AG73" s="58"/>
    </row>
    <row r="74" spans="1:43" x14ac:dyDescent="0.2">
      <c r="A74" s="3" t="s">
        <v>105</v>
      </c>
      <c r="B74" s="53">
        <f t="shared" si="11"/>
        <v>45028.264421296299</v>
      </c>
      <c r="C74" s="21">
        <v>2023</v>
      </c>
      <c r="D74" s="22">
        <v>4</v>
      </c>
      <c r="E74" s="22">
        <v>12</v>
      </c>
      <c r="F74" s="22">
        <v>6</v>
      </c>
      <c r="G74" s="22">
        <v>20</v>
      </c>
      <c r="H74" s="66">
        <v>46.9</v>
      </c>
      <c r="I74" s="66">
        <v>0.7</v>
      </c>
      <c r="J74" s="67">
        <v>53.45</v>
      </c>
      <c r="K74" s="67">
        <v>0.05</v>
      </c>
      <c r="L74" s="67">
        <v>126.40300000000001</v>
      </c>
      <c r="M74" s="67">
        <v>8.3000000000000004E-2</v>
      </c>
      <c r="N74" s="66">
        <v>5.5</v>
      </c>
      <c r="O74" s="52">
        <v>0</v>
      </c>
      <c r="P74" s="52">
        <v>4</v>
      </c>
      <c r="Q74" s="68">
        <v>6.9</v>
      </c>
      <c r="R74" s="34"/>
      <c r="S74" s="34"/>
      <c r="T74" s="34">
        <v>1.4</v>
      </c>
      <c r="U74" s="34"/>
      <c r="V74" s="34"/>
      <c r="W74" s="36">
        <f t="shared" ref="W74:W112" si="12">(Q74-4)/1.8</f>
        <v>1.6111111111111112</v>
      </c>
      <c r="X74" s="40">
        <v>1.6</v>
      </c>
      <c r="Y74" s="37">
        <v>3</v>
      </c>
      <c r="Z74" s="21" t="s">
        <v>8</v>
      </c>
      <c r="AA74" s="23" t="s">
        <v>30</v>
      </c>
      <c r="AB74" s="4" t="s">
        <v>20</v>
      </c>
      <c r="AC74" s="28" t="s">
        <v>32</v>
      </c>
      <c r="AD74" s="35">
        <v>2</v>
      </c>
      <c r="AE74" s="54"/>
      <c r="AF74" s="32"/>
      <c r="AG74" s="48">
        <f>POWER(10,11.8+1.5*Y74)</f>
        <v>1.9952623149688948E+16</v>
      </c>
    </row>
    <row r="75" spans="1:43" x14ac:dyDescent="0.2">
      <c r="A75" s="3" t="s">
        <v>106</v>
      </c>
      <c r="B75" s="53">
        <f t="shared" si="11"/>
        <v>45030.126967592594</v>
      </c>
      <c r="C75" s="21">
        <v>2023</v>
      </c>
      <c r="D75" s="22">
        <v>4</v>
      </c>
      <c r="E75" s="22">
        <v>14</v>
      </c>
      <c r="F75" s="22">
        <v>3</v>
      </c>
      <c r="G75" s="22">
        <v>2</v>
      </c>
      <c r="H75" s="66">
        <v>50.9</v>
      </c>
      <c r="I75" s="66">
        <v>2.4</v>
      </c>
      <c r="J75" s="67">
        <v>54.387999999999998</v>
      </c>
      <c r="K75" s="67">
        <v>0.158</v>
      </c>
      <c r="L75" s="67">
        <v>126.59399999999999</v>
      </c>
      <c r="M75" s="67">
        <v>0.27</v>
      </c>
      <c r="N75" s="66">
        <v>17.5</v>
      </c>
      <c r="O75" s="52">
        <v>10</v>
      </c>
      <c r="P75" s="52">
        <v>5</v>
      </c>
      <c r="Q75" s="68">
        <v>7</v>
      </c>
      <c r="R75" s="34"/>
      <c r="S75" s="34"/>
      <c r="T75" s="34">
        <v>1.8</v>
      </c>
      <c r="U75" s="34"/>
      <c r="V75" s="34"/>
      <c r="W75" s="36">
        <f t="shared" si="12"/>
        <v>1.6666666666666665</v>
      </c>
      <c r="X75" s="40">
        <v>1.7</v>
      </c>
      <c r="Y75" s="37">
        <v>3</v>
      </c>
      <c r="Z75" s="21" t="s">
        <v>8</v>
      </c>
      <c r="AA75" s="23" t="s">
        <v>6</v>
      </c>
      <c r="AB75" s="4" t="s">
        <v>20</v>
      </c>
      <c r="AC75" s="39"/>
      <c r="AD75" s="35">
        <v>2</v>
      </c>
      <c r="AE75" s="54"/>
      <c r="AF75" s="48">
        <f t="shared" ref="AF75:AF104" si="13">POWER(10,11.8+1.5*X75)</f>
        <v>223872113856835.09</v>
      </c>
      <c r="AG75" s="58"/>
    </row>
    <row r="76" spans="1:43" x14ac:dyDescent="0.2">
      <c r="A76" s="3" t="s">
        <v>107</v>
      </c>
      <c r="B76" s="53">
        <f t="shared" si="11"/>
        <v>45031.239942129629</v>
      </c>
      <c r="C76" s="21">
        <v>2023</v>
      </c>
      <c r="D76" s="22">
        <v>4</v>
      </c>
      <c r="E76" s="22">
        <v>15</v>
      </c>
      <c r="F76" s="22">
        <v>5</v>
      </c>
      <c r="G76" s="22">
        <v>45</v>
      </c>
      <c r="H76" s="66">
        <v>31.9</v>
      </c>
      <c r="I76" s="66">
        <v>1.2</v>
      </c>
      <c r="J76" s="67">
        <v>52.305999999999997</v>
      </c>
      <c r="K76" s="67">
        <v>8.3000000000000004E-2</v>
      </c>
      <c r="L76" s="67">
        <v>124.881</v>
      </c>
      <c r="M76" s="67">
        <v>0.13500000000000001</v>
      </c>
      <c r="N76" s="66">
        <v>9.1999999999999993</v>
      </c>
      <c r="O76" s="52">
        <v>26</v>
      </c>
      <c r="P76" s="52">
        <v>9</v>
      </c>
      <c r="Q76" s="68">
        <v>7.8</v>
      </c>
      <c r="R76" s="34"/>
      <c r="S76" s="34">
        <v>3.1</v>
      </c>
      <c r="T76" s="34">
        <v>2.9</v>
      </c>
      <c r="U76" s="34"/>
      <c r="V76" s="34"/>
      <c r="W76" s="36">
        <f t="shared" si="12"/>
        <v>2.1111111111111112</v>
      </c>
      <c r="X76" s="40">
        <v>2.1</v>
      </c>
      <c r="Y76" s="37">
        <v>4</v>
      </c>
      <c r="Z76" s="21" t="s">
        <v>8</v>
      </c>
      <c r="AA76" s="23" t="s">
        <v>27</v>
      </c>
      <c r="AB76" s="4" t="s">
        <v>20</v>
      </c>
      <c r="AC76" s="39"/>
      <c r="AD76" s="35">
        <v>6</v>
      </c>
      <c r="AE76" s="54"/>
      <c r="AF76" s="48">
        <f t="shared" si="13"/>
        <v>891250938133751.25</v>
      </c>
      <c r="AG76" s="58"/>
    </row>
    <row r="77" spans="1:43" x14ac:dyDescent="0.2">
      <c r="A77" s="3" t="s">
        <v>108</v>
      </c>
      <c r="B77" s="53">
        <f t="shared" si="11"/>
        <v>45035.478946759256</v>
      </c>
      <c r="C77" s="21">
        <v>2023</v>
      </c>
      <c r="D77" s="22">
        <v>4</v>
      </c>
      <c r="E77" s="22">
        <v>19</v>
      </c>
      <c r="F77" s="22">
        <v>11</v>
      </c>
      <c r="G77" s="22">
        <v>29</v>
      </c>
      <c r="H77" s="66">
        <v>41.3</v>
      </c>
      <c r="I77" s="66">
        <v>0.4</v>
      </c>
      <c r="J77" s="67">
        <v>53.841000000000001</v>
      </c>
      <c r="K77" s="67">
        <v>3.3000000000000002E-2</v>
      </c>
      <c r="L77" s="67">
        <v>132.53700000000001</v>
      </c>
      <c r="M77" s="67">
        <v>5.6000000000000001E-2</v>
      </c>
      <c r="N77" s="66">
        <v>3.7</v>
      </c>
      <c r="O77" s="52">
        <v>15</v>
      </c>
      <c r="P77" s="52">
        <v>2</v>
      </c>
      <c r="Q77" s="68">
        <v>8.1</v>
      </c>
      <c r="R77" s="34"/>
      <c r="S77" s="34"/>
      <c r="T77" s="34">
        <v>3.3</v>
      </c>
      <c r="U77" s="34"/>
      <c r="V77" s="34"/>
      <c r="W77" s="36">
        <f t="shared" si="12"/>
        <v>2.2777777777777777</v>
      </c>
      <c r="X77" s="40">
        <v>2.2999999999999998</v>
      </c>
      <c r="Y77" s="37">
        <v>3</v>
      </c>
      <c r="Z77" s="21" t="s">
        <v>8</v>
      </c>
      <c r="AA77" s="23" t="s">
        <v>6</v>
      </c>
      <c r="AB77" s="4" t="s">
        <v>20</v>
      </c>
      <c r="AC77" s="39"/>
      <c r="AD77" s="35">
        <v>2</v>
      </c>
      <c r="AE77" s="54"/>
      <c r="AF77" s="48">
        <f t="shared" si="13"/>
        <v>1778279410038929</v>
      </c>
      <c r="AG77" s="58"/>
    </row>
    <row r="78" spans="1:43" x14ac:dyDescent="0.2">
      <c r="A78" s="3" t="s">
        <v>109</v>
      </c>
      <c r="B78" s="53">
        <f t="shared" si="11"/>
        <v>45035.741342592592</v>
      </c>
      <c r="C78" s="21">
        <v>2023</v>
      </c>
      <c r="D78" s="22">
        <v>4</v>
      </c>
      <c r="E78" s="22">
        <v>19</v>
      </c>
      <c r="F78" s="22">
        <v>17</v>
      </c>
      <c r="G78" s="22">
        <v>47</v>
      </c>
      <c r="H78" s="66">
        <v>32.4</v>
      </c>
      <c r="I78" s="66">
        <v>1.1000000000000001</v>
      </c>
      <c r="J78" s="67">
        <v>52.933</v>
      </c>
      <c r="K78" s="67">
        <v>5.7000000000000002E-2</v>
      </c>
      <c r="L78" s="67">
        <v>127.849</v>
      </c>
      <c r="M78" s="67">
        <v>9.4E-2</v>
      </c>
      <c r="N78" s="66">
        <v>6.3</v>
      </c>
      <c r="O78" s="52">
        <v>16</v>
      </c>
      <c r="P78" s="52">
        <v>6</v>
      </c>
      <c r="Q78" s="68">
        <v>6.8</v>
      </c>
      <c r="R78" s="34"/>
      <c r="S78" s="34"/>
      <c r="T78" s="34">
        <v>1.4</v>
      </c>
      <c r="U78" s="34"/>
      <c r="V78" s="34"/>
      <c r="W78" s="36">
        <f t="shared" si="12"/>
        <v>1.5555555555555554</v>
      </c>
      <c r="X78" s="40">
        <v>1.6</v>
      </c>
      <c r="Y78" s="37">
        <v>3</v>
      </c>
      <c r="Z78" s="21" t="s">
        <v>8</v>
      </c>
      <c r="AA78" s="23" t="s">
        <v>21</v>
      </c>
      <c r="AB78" s="4" t="s">
        <v>20</v>
      </c>
      <c r="AC78" s="39"/>
      <c r="AD78" s="35">
        <v>3</v>
      </c>
      <c r="AE78" s="54"/>
      <c r="AF78" s="48">
        <f t="shared" si="13"/>
        <v>158489319246112.38</v>
      </c>
      <c r="AG78" s="58"/>
    </row>
    <row r="79" spans="1:43" x14ac:dyDescent="0.2">
      <c r="A79" s="3" t="s">
        <v>110</v>
      </c>
      <c r="B79" s="53">
        <f t="shared" si="11"/>
        <v>45036.65625</v>
      </c>
      <c r="C79" s="21">
        <v>2023</v>
      </c>
      <c r="D79" s="22">
        <v>4</v>
      </c>
      <c r="E79" s="22">
        <v>20</v>
      </c>
      <c r="F79" s="22">
        <v>15</v>
      </c>
      <c r="G79" s="22">
        <v>45</v>
      </c>
      <c r="H79" s="66">
        <v>0.6</v>
      </c>
      <c r="I79" s="66">
        <v>0.8</v>
      </c>
      <c r="J79" s="67">
        <v>55.616999999999997</v>
      </c>
      <c r="K79" s="67">
        <v>5.0999999999999997E-2</v>
      </c>
      <c r="L79" s="67">
        <v>122.146</v>
      </c>
      <c r="M79" s="67">
        <v>9.0999999999999998E-2</v>
      </c>
      <c r="N79" s="66">
        <v>5.7</v>
      </c>
      <c r="O79" s="52">
        <v>10</v>
      </c>
      <c r="P79" s="52">
        <v>8</v>
      </c>
      <c r="Q79" s="68">
        <v>8.6</v>
      </c>
      <c r="R79" s="34"/>
      <c r="S79" s="34"/>
      <c r="T79" s="34">
        <v>3.3</v>
      </c>
      <c r="U79" s="34"/>
      <c r="V79" s="34"/>
      <c r="W79" s="36">
        <f t="shared" si="12"/>
        <v>2.5555555555555554</v>
      </c>
      <c r="X79" s="40">
        <v>2.6</v>
      </c>
      <c r="Y79" s="37">
        <v>3</v>
      </c>
      <c r="Z79" s="21" t="s">
        <v>8</v>
      </c>
      <c r="AA79" s="23" t="s">
        <v>5</v>
      </c>
      <c r="AB79" s="4" t="s">
        <v>20</v>
      </c>
      <c r="AC79" s="39"/>
      <c r="AD79" s="35">
        <v>1</v>
      </c>
      <c r="AE79" s="54"/>
      <c r="AF79" s="48">
        <f t="shared" si="13"/>
        <v>5011872336272755</v>
      </c>
      <c r="AG79" s="58"/>
    </row>
    <row r="80" spans="1:43" x14ac:dyDescent="0.2">
      <c r="A80" s="3" t="s">
        <v>111</v>
      </c>
      <c r="B80" s="53">
        <f t="shared" si="11"/>
        <v>45039.861620370371</v>
      </c>
      <c r="C80" s="28">
        <v>2023</v>
      </c>
      <c r="D80" s="22">
        <v>4</v>
      </c>
      <c r="E80" s="22">
        <v>23</v>
      </c>
      <c r="F80" s="22">
        <v>20</v>
      </c>
      <c r="G80" s="22">
        <v>40</v>
      </c>
      <c r="H80" s="66">
        <v>44.1</v>
      </c>
      <c r="I80" s="66">
        <v>0.5</v>
      </c>
      <c r="J80" s="67">
        <v>54.064999999999998</v>
      </c>
      <c r="K80" s="67">
        <v>2.8000000000000001E-2</v>
      </c>
      <c r="L80" s="67">
        <v>127.657</v>
      </c>
      <c r="M80" s="67">
        <v>4.7E-2</v>
      </c>
      <c r="N80" s="66">
        <v>3.1</v>
      </c>
      <c r="O80" s="52">
        <v>2</v>
      </c>
      <c r="P80" s="52">
        <v>6</v>
      </c>
      <c r="Q80" s="68">
        <v>5.7</v>
      </c>
      <c r="R80" s="34"/>
      <c r="S80" s="34">
        <v>2.4</v>
      </c>
      <c r="T80" s="34">
        <v>0.8</v>
      </c>
      <c r="U80" s="34"/>
      <c r="V80" s="34"/>
      <c r="W80" s="36">
        <f t="shared" si="12"/>
        <v>0.94444444444444453</v>
      </c>
      <c r="X80" s="40">
        <v>0.9</v>
      </c>
      <c r="Y80" s="37">
        <v>3</v>
      </c>
      <c r="Z80" s="28" t="s">
        <v>8</v>
      </c>
      <c r="AA80" s="23" t="s">
        <v>6</v>
      </c>
      <c r="AB80" s="46" t="s">
        <v>20</v>
      </c>
      <c r="AC80" s="39"/>
      <c r="AD80" s="35">
        <v>2</v>
      </c>
      <c r="AE80" s="54"/>
      <c r="AF80" s="48">
        <f t="shared" si="13"/>
        <v>14125375446227.576</v>
      </c>
      <c r="AG80" s="58"/>
    </row>
    <row r="81" spans="1:33" x14ac:dyDescent="0.2">
      <c r="A81" s="3" t="s">
        <v>112</v>
      </c>
      <c r="B81" s="53">
        <f t="shared" si="11"/>
        <v>45040.288634259261</v>
      </c>
      <c r="C81" s="28">
        <v>2023</v>
      </c>
      <c r="D81" s="22">
        <v>4</v>
      </c>
      <c r="E81" s="22">
        <v>24</v>
      </c>
      <c r="F81" s="22">
        <v>6</v>
      </c>
      <c r="G81" s="22">
        <v>55</v>
      </c>
      <c r="H81" s="66">
        <v>38.200000000000003</v>
      </c>
      <c r="I81" s="66">
        <v>0.4</v>
      </c>
      <c r="J81" s="67">
        <v>55.808</v>
      </c>
      <c r="K81" s="67">
        <v>1.7999999999999999E-2</v>
      </c>
      <c r="L81" s="67">
        <v>122.82</v>
      </c>
      <c r="M81" s="67">
        <v>3.2000000000000001E-2</v>
      </c>
      <c r="N81" s="66">
        <v>2</v>
      </c>
      <c r="O81" s="52">
        <v>12</v>
      </c>
      <c r="P81" s="52">
        <v>4</v>
      </c>
      <c r="Q81" s="68">
        <v>9</v>
      </c>
      <c r="R81" s="34"/>
      <c r="S81" s="34"/>
      <c r="T81" s="34">
        <v>3.8</v>
      </c>
      <c r="U81" s="34"/>
      <c r="V81" s="34"/>
      <c r="W81" s="36">
        <f t="shared" si="12"/>
        <v>2.7777777777777777</v>
      </c>
      <c r="X81" s="40">
        <v>2.8</v>
      </c>
      <c r="Y81" s="37">
        <v>3</v>
      </c>
      <c r="Z81" s="28" t="s">
        <v>8</v>
      </c>
      <c r="AA81" s="23" t="s">
        <v>5</v>
      </c>
      <c r="AB81" s="46" t="s">
        <v>20</v>
      </c>
      <c r="AC81" s="39"/>
      <c r="AD81" s="35">
        <v>1</v>
      </c>
      <c r="AE81" s="54"/>
      <c r="AF81" s="48">
        <f t="shared" si="13"/>
        <v>1E+16</v>
      </c>
      <c r="AG81" s="58"/>
    </row>
    <row r="82" spans="1:33" x14ac:dyDescent="0.2">
      <c r="A82" s="3" t="s">
        <v>113</v>
      </c>
      <c r="B82" s="53">
        <f t="shared" si="11"/>
        <v>45041.33697916667</v>
      </c>
      <c r="C82" s="28">
        <v>2023</v>
      </c>
      <c r="D82" s="22">
        <v>4</v>
      </c>
      <c r="E82" s="22">
        <v>25</v>
      </c>
      <c r="F82" s="22">
        <v>8</v>
      </c>
      <c r="G82" s="22">
        <v>5</v>
      </c>
      <c r="H82" s="66">
        <v>15.5</v>
      </c>
      <c r="I82" s="66">
        <v>0.2</v>
      </c>
      <c r="J82" s="67">
        <v>53.883000000000003</v>
      </c>
      <c r="K82" s="67">
        <v>1.4E-2</v>
      </c>
      <c r="L82" s="67">
        <v>127.99299999999999</v>
      </c>
      <c r="M82" s="67">
        <v>2.4E-2</v>
      </c>
      <c r="N82" s="66">
        <v>1.6</v>
      </c>
      <c r="O82" s="52">
        <v>9</v>
      </c>
      <c r="P82" s="52">
        <v>4</v>
      </c>
      <c r="Q82" s="68">
        <v>7.6</v>
      </c>
      <c r="R82" s="34"/>
      <c r="S82" s="34"/>
      <c r="T82" s="34">
        <v>1.6</v>
      </c>
      <c r="U82" s="34"/>
      <c r="V82" s="34"/>
      <c r="W82" s="36">
        <f t="shared" si="12"/>
        <v>1.9999999999999998</v>
      </c>
      <c r="X82" s="40">
        <v>2</v>
      </c>
      <c r="Y82" s="37">
        <v>3</v>
      </c>
      <c r="Z82" s="28" t="s">
        <v>8</v>
      </c>
      <c r="AA82" s="23" t="s">
        <v>6</v>
      </c>
      <c r="AB82" s="46" t="s">
        <v>20</v>
      </c>
      <c r="AC82" s="39"/>
      <c r="AD82" s="35">
        <v>2</v>
      </c>
      <c r="AE82" s="54"/>
      <c r="AF82" s="48">
        <f t="shared" si="13"/>
        <v>630957344480198.25</v>
      </c>
      <c r="AG82" s="58"/>
    </row>
    <row r="83" spans="1:33" x14ac:dyDescent="0.2">
      <c r="A83" s="3" t="s">
        <v>114</v>
      </c>
      <c r="B83" s="53">
        <f t="shared" si="11"/>
        <v>45043.397743055553</v>
      </c>
      <c r="C83" s="28">
        <v>2023</v>
      </c>
      <c r="D83" s="22">
        <v>4</v>
      </c>
      <c r="E83" s="22">
        <v>27</v>
      </c>
      <c r="F83" s="22">
        <v>9</v>
      </c>
      <c r="G83" s="22">
        <v>32</v>
      </c>
      <c r="H83" s="66">
        <v>45.7</v>
      </c>
      <c r="I83" s="66">
        <v>0.3</v>
      </c>
      <c r="J83" s="67">
        <v>53.695</v>
      </c>
      <c r="K83" s="67">
        <v>3.2000000000000001E-2</v>
      </c>
      <c r="L83" s="67">
        <v>128.554</v>
      </c>
      <c r="M83" s="67">
        <v>5.2999999999999999E-2</v>
      </c>
      <c r="N83" s="66">
        <v>3.5</v>
      </c>
      <c r="O83" s="52">
        <v>15</v>
      </c>
      <c r="P83" s="52">
        <v>7</v>
      </c>
      <c r="Q83" s="68">
        <v>6.4</v>
      </c>
      <c r="R83" s="34"/>
      <c r="S83" s="34"/>
      <c r="T83" s="34">
        <v>1.3</v>
      </c>
      <c r="U83" s="34"/>
      <c r="V83" s="34"/>
      <c r="W83" s="36">
        <f t="shared" si="12"/>
        <v>1.3333333333333335</v>
      </c>
      <c r="X83" s="40">
        <v>1.3</v>
      </c>
      <c r="Y83" s="37">
        <v>3</v>
      </c>
      <c r="Z83" s="28" t="s">
        <v>8</v>
      </c>
      <c r="AA83" s="23" t="s">
        <v>6</v>
      </c>
      <c r="AB83" s="46" t="s">
        <v>20</v>
      </c>
      <c r="AC83" s="39"/>
      <c r="AD83" s="35">
        <v>2</v>
      </c>
      <c r="AE83" s="54"/>
      <c r="AF83" s="48">
        <f t="shared" si="13"/>
        <v>56234132519035.117</v>
      </c>
      <c r="AG83" s="58"/>
    </row>
    <row r="84" spans="1:33" x14ac:dyDescent="0.2">
      <c r="A84" s="3" t="s">
        <v>115</v>
      </c>
      <c r="B84" s="53">
        <f t="shared" si="11"/>
        <v>45043.411909722221</v>
      </c>
      <c r="C84" s="28">
        <v>2023</v>
      </c>
      <c r="D84" s="22">
        <v>4</v>
      </c>
      <c r="E84" s="22">
        <v>27</v>
      </c>
      <c r="F84" s="22">
        <v>9</v>
      </c>
      <c r="G84" s="22">
        <v>53</v>
      </c>
      <c r="H84" s="66">
        <v>9.6</v>
      </c>
      <c r="I84" s="66">
        <v>0.1</v>
      </c>
      <c r="J84" s="67">
        <v>50.994</v>
      </c>
      <c r="K84" s="67">
        <v>8.1000000000000003E-2</v>
      </c>
      <c r="L84" s="67">
        <v>129.71199999999999</v>
      </c>
      <c r="M84" s="67">
        <v>0.128</v>
      </c>
      <c r="N84" s="66">
        <v>9</v>
      </c>
      <c r="O84" s="52">
        <v>14</v>
      </c>
      <c r="P84" s="52">
        <v>5</v>
      </c>
      <c r="Q84" s="68">
        <v>7.9</v>
      </c>
      <c r="R84" s="34"/>
      <c r="S84" s="34">
        <v>3.3</v>
      </c>
      <c r="T84" s="34">
        <v>3</v>
      </c>
      <c r="U84" s="34"/>
      <c r="V84" s="34"/>
      <c r="W84" s="36">
        <f t="shared" si="12"/>
        <v>2.166666666666667</v>
      </c>
      <c r="X84" s="40">
        <v>2.2000000000000002</v>
      </c>
      <c r="Y84" s="37">
        <v>3</v>
      </c>
      <c r="Z84" s="28" t="s">
        <v>8</v>
      </c>
      <c r="AA84" s="23" t="s">
        <v>21</v>
      </c>
      <c r="AB84" s="46" t="s">
        <v>20</v>
      </c>
      <c r="AC84" s="39"/>
      <c r="AD84" s="35">
        <v>3</v>
      </c>
      <c r="AE84" s="54"/>
      <c r="AF84" s="48">
        <f t="shared" si="13"/>
        <v>1258925411794173.5</v>
      </c>
      <c r="AG84" s="58"/>
    </row>
    <row r="85" spans="1:33" x14ac:dyDescent="0.2">
      <c r="A85" s="3" t="s">
        <v>116</v>
      </c>
      <c r="B85" s="53">
        <f t="shared" si="11"/>
        <v>45044.371423611112</v>
      </c>
      <c r="C85" s="28">
        <v>2023</v>
      </c>
      <c r="D85" s="22">
        <v>4</v>
      </c>
      <c r="E85" s="22">
        <v>28</v>
      </c>
      <c r="F85" s="22">
        <v>8</v>
      </c>
      <c r="G85" s="22">
        <v>54</v>
      </c>
      <c r="H85" s="66">
        <v>51.5</v>
      </c>
      <c r="I85" s="66">
        <v>0.1</v>
      </c>
      <c r="J85" s="67">
        <v>54.558999999999997</v>
      </c>
      <c r="K85" s="67">
        <v>6.0000000000000001E-3</v>
      </c>
      <c r="L85" s="67">
        <v>130.80799999999999</v>
      </c>
      <c r="M85" s="67">
        <v>1.0999999999999999E-2</v>
      </c>
      <c r="N85" s="66">
        <v>0.7</v>
      </c>
      <c r="O85" s="52">
        <v>11</v>
      </c>
      <c r="P85" s="52">
        <v>2</v>
      </c>
      <c r="Q85" s="68">
        <v>7.9</v>
      </c>
      <c r="R85" s="34"/>
      <c r="S85" s="34"/>
      <c r="T85" s="34">
        <v>2.6</v>
      </c>
      <c r="U85" s="34"/>
      <c r="V85" s="34"/>
      <c r="W85" s="36">
        <f t="shared" si="12"/>
        <v>2.166666666666667</v>
      </c>
      <c r="X85" s="40">
        <v>2.2000000000000002</v>
      </c>
      <c r="Y85" s="37">
        <v>3</v>
      </c>
      <c r="Z85" s="28" t="s">
        <v>8</v>
      </c>
      <c r="AA85" s="23" t="s">
        <v>5</v>
      </c>
      <c r="AB85" s="46" t="s">
        <v>20</v>
      </c>
      <c r="AC85" s="39"/>
      <c r="AD85" s="35">
        <v>1</v>
      </c>
      <c r="AE85" s="54"/>
      <c r="AF85" s="48">
        <f t="shared" si="13"/>
        <v>1258925411794173.5</v>
      </c>
      <c r="AG85" s="58"/>
    </row>
    <row r="86" spans="1:33" x14ac:dyDescent="0.2">
      <c r="A86" s="3" t="s">
        <v>117</v>
      </c>
      <c r="B86" s="53">
        <f t="shared" si="11"/>
        <v>45048.009247685186</v>
      </c>
      <c r="C86" s="27">
        <v>2023</v>
      </c>
      <c r="D86" s="27">
        <v>5</v>
      </c>
      <c r="E86" s="27">
        <v>2</v>
      </c>
      <c r="F86" s="27">
        <v>0</v>
      </c>
      <c r="G86" s="27">
        <v>13</v>
      </c>
      <c r="H86" s="66">
        <v>19.8</v>
      </c>
      <c r="I86" s="66">
        <v>0.8</v>
      </c>
      <c r="J86" s="67">
        <v>54.32</v>
      </c>
      <c r="K86" s="67">
        <v>5.2999999999999999E-2</v>
      </c>
      <c r="L86" s="67">
        <v>129.38800000000001</v>
      </c>
      <c r="M86" s="67">
        <v>9.0999999999999998E-2</v>
      </c>
      <c r="N86" s="66">
        <v>5.9</v>
      </c>
      <c r="O86" s="52">
        <v>5</v>
      </c>
      <c r="P86" s="52">
        <v>11</v>
      </c>
      <c r="Q86" s="69">
        <v>6.7</v>
      </c>
      <c r="R86" s="40"/>
      <c r="S86" s="40"/>
      <c r="T86" s="40">
        <v>2</v>
      </c>
      <c r="U86" s="40"/>
      <c r="V86" s="40"/>
      <c r="W86" s="36">
        <f t="shared" si="12"/>
        <v>1.5</v>
      </c>
      <c r="X86" s="40">
        <v>1.5</v>
      </c>
      <c r="Y86" s="71">
        <v>3</v>
      </c>
      <c r="Z86" s="29" t="s">
        <v>8</v>
      </c>
      <c r="AA86" s="29" t="s">
        <v>5</v>
      </c>
      <c r="AB86" s="29" t="s">
        <v>20</v>
      </c>
      <c r="AC86" s="29"/>
      <c r="AD86" s="33">
        <v>1</v>
      </c>
      <c r="AE86" s="57"/>
      <c r="AF86" s="48">
        <f t="shared" si="13"/>
        <v>112201845430197.23</v>
      </c>
      <c r="AG86" s="58"/>
    </row>
    <row r="87" spans="1:33" x14ac:dyDescent="0.2">
      <c r="A87" s="3" t="s">
        <v>118</v>
      </c>
      <c r="B87" s="53">
        <f t="shared" si="11"/>
        <v>45048.562303240738</v>
      </c>
      <c r="C87" s="27">
        <v>2023</v>
      </c>
      <c r="D87" s="27">
        <v>5</v>
      </c>
      <c r="E87" s="27">
        <v>2</v>
      </c>
      <c r="F87" s="27">
        <v>13</v>
      </c>
      <c r="G87" s="27">
        <v>29</v>
      </c>
      <c r="H87" s="66">
        <v>43.8</v>
      </c>
      <c r="I87" s="66">
        <v>1.7</v>
      </c>
      <c r="J87" s="67">
        <v>52.124000000000002</v>
      </c>
      <c r="K87" s="67">
        <v>0.126</v>
      </c>
      <c r="L87" s="67">
        <v>123.819</v>
      </c>
      <c r="M87" s="67">
        <v>0.20499999999999999</v>
      </c>
      <c r="N87" s="66">
        <v>14</v>
      </c>
      <c r="O87" s="52">
        <v>14</v>
      </c>
      <c r="P87" s="52">
        <v>5</v>
      </c>
      <c r="Q87" s="69">
        <v>8</v>
      </c>
      <c r="R87" s="40"/>
      <c r="S87" s="40">
        <v>3</v>
      </c>
      <c r="T87" s="40">
        <v>3.2</v>
      </c>
      <c r="U87" s="40"/>
      <c r="V87" s="40"/>
      <c r="W87" s="36">
        <f t="shared" si="12"/>
        <v>2.2222222222222223</v>
      </c>
      <c r="X87" s="40">
        <v>2.2000000000000002</v>
      </c>
      <c r="Y87" s="71">
        <v>4</v>
      </c>
      <c r="Z87" s="29" t="s">
        <v>8</v>
      </c>
      <c r="AA87" s="29" t="s">
        <v>27</v>
      </c>
      <c r="AB87" s="29" t="s">
        <v>20</v>
      </c>
      <c r="AC87" s="29"/>
      <c r="AD87" s="33">
        <v>6</v>
      </c>
      <c r="AE87" s="57"/>
      <c r="AF87" s="48">
        <f t="shared" si="13"/>
        <v>1258925411794173.5</v>
      </c>
      <c r="AG87" s="58"/>
    </row>
    <row r="88" spans="1:33" x14ac:dyDescent="0.2">
      <c r="A88" s="3" t="s">
        <v>119</v>
      </c>
      <c r="B88" s="53">
        <f t="shared" si="11"/>
        <v>45049.242835648147</v>
      </c>
      <c r="C88" s="27">
        <v>2023</v>
      </c>
      <c r="D88" s="27">
        <v>5</v>
      </c>
      <c r="E88" s="27">
        <v>3</v>
      </c>
      <c r="F88" s="27">
        <v>5</v>
      </c>
      <c r="G88" s="27">
        <v>49</v>
      </c>
      <c r="H88" s="66">
        <v>41.4</v>
      </c>
      <c r="I88" s="66">
        <v>1.9</v>
      </c>
      <c r="J88" s="67">
        <v>55.651000000000003</v>
      </c>
      <c r="K88" s="67">
        <v>0.13100000000000001</v>
      </c>
      <c r="L88" s="67">
        <v>124.843</v>
      </c>
      <c r="M88" s="67">
        <v>0.23100000000000001</v>
      </c>
      <c r="N88" s="66">
        <v>14.5</v>
      </c>
      <c r="O88" s="52">
        <v>10</v>
      </c>
      <c r="P88" s="52">
        <v>8</v>
      </c>
      <c r="Q88" s="69">
        <v>9.1</v>
      </c>
      <c r="R88" s="40"/>
      <c r="S88" s="40">
        <v>3.6</v>
      </c>
      <c r="T88" s="40">
        <v>3.6</v>
      </c>
      <c r="U88" s="40"/>
      <c r="V88" s="40"/>
      <c r="W88" s="36">
        <f t="shared" si="12"/>
        <v>2.833333333333333</v>
      </c>
      <c r="X88" s="40">
        <v>2.8</v>
      </c>
      <c r="Y88" s="71">
        <v>4</v>
      </c>
      <c r="Z88" s="29" t="s">
        <v>8</v>
      </c>
      <c r="AA88" s="29" t="s">
        <v>5</v>
      </c>
      <c r="AB88" s="29" t="s">
        <v>20</v>
      </c>
      <c r="AC88" s="29"/>
      <c r="AD88" s="33">
        <v>1</v>
      </c>
      <c r="AE88" s="57"/>
      <c r="AF88" s="48">
        <f t="shared" si="13"/>
        <v>1E+16</v>
      </c>
      <c r="AG88" s="58"/>
    </row>
    <row r="89" spans="1:33" x14ac:dyDescent="0.2">
      <c r="A89" s="3" t="s">
        <v>120</v>
      </c>
      <c r="B89" s="53">
        <f t="shared" si="11"/>
        <v>45052.097025462965</v>
      </c>
      <c r="C89" s="27">
        <v>2023</v>
      </c>
      <c r="D89" s="27">
        <v>5</v>
      </c>
      <c r="E89" s="27">
        <v>6</v>
      </c>
      <c r="F89" s="27">
        <v>2</v>
      </c>
      <c r="G89" s="27">
        <v>19</v>
      </c>
      <c r="H89" s="66">
        <v>43</v>
      </c>
      <c r="I89" s="66">
        <v>0.8</v>
      </c>
      <c r="J89" s="67">
        <v>47.706000000000003</v>
      </c>
      <c r="K89" s="67">
        <v>6.7000000000000004E-2</v>
      </c>
      <c r="L89" s="67">
        <v>130.71299999999999</v>
      </c>
      <c r="M89" s="67">
        <v>9.9000000000000005E-2</v>
      </c>
      <c r="N89" s="66">
        <v>7.4</v>
      </c>
      <c r="O89" s="52">
        <v>5</v>
      </c>
      <c r="P89" s="52">
        <v>7</v>
      </c>
      <c r="Q89" s="69">
        <v>10</v>
      </c>
      <c r="R89" s="40"/>
      <c r="S89" s="40">
        <v>3.8</v>
      </c>
      <c r="T89" s="40">
        <v>4.2</v>
      </c>
      <c r="U89" s="40"/>
      <c r="V89" s="40"/>
      <c r="W89" s="36">
        <f t="shared" si="12"/>
        <v>3.333333333333333</v>
      </c>
      <c r="X89" s="40">
        <v>3.3</v>
      </c>
      <c r="Y89" s="71">
        <v>8</v>
      </c>
      <c r="Z89" s="29" t="s">
        <v>8</v>
      </c>
      <c r="AA89" s="29" t="s">
        <v>27</v>
      </c>
      <c r="AB89" s="29" t="s">
        <v>20</v>
      </c>
      <c r="AC89" s="29"/>
      <c r="AD89" s="33">
        <v>6</v>
      </c>
      <c r="AE89" s="57"/>
      <c r="AF89" s="48">
        <f t="shared" si="13"/>
        <v>5.6234132519035104E+16</v>
      </c>
      <c r="AG89" s="58"/>
    </row>
    <row r="90" spans="1:33" x14ac:dyDescent="0.2">
      <c r="A90" s="3" t="s">
        <v>121</v>
      </c>
      <c r="B90" s="53">
        <f t="shared" si="11"/>
        <v>45052.286851851852</v>
      </c>
      <c r="C90" s="27">
        <v>2023</v>
      </c>
      <c r="D90" s="27">
        <v>5</v>
      </c>
      <c r="E90" s="27">
        <v>6</v>
      </c>
      <c r="F90" s="27">
        <v>6</v>
      </c>
      <c r="G90" s="27">
        <v>53</v>
      </c>
      <c r="H90" s="66">
        <v>4.9000000000000004</v>
      </c>
      <c r="I90" s="66">
        <v>0.2</v>
      </c>
      <c r="J90" s="67">
        <v>55.015999999999998</v>
      </c>
      <c r="K90" s="67">
        <v>1.7999999999999999E-2</v>
      </c>
      <c r="L90" s="67">
        <v>128.83099999999999</v>
      </c>
      <c r="M90" s="67">
        <v>3.1E-2</v>
      </c>
      <c r="N90" s="66">
        <v>2</v>
      </c>
      <c r="O90" s="52">
        <v>16</v>
      </c>
      <c r="P90" s="52">
        <v>2</v>
      </c>
      <c r="Q90" s="69">
        <v>7.1</v>
      </c>
      <c r="R90" s="40"/>
      <c r="S90" s="40">
        <v>2.5</v>
      </c>
      <c r="T90" s="40">
        <v>2.2999999999999998</v>
      </c>
      <c r="U90" s="40"/>
      <c r="V90" s="40"/>
      <c r="W90" s="36">
        <f t="shared" si="12"/>
        <v>1.7222222222222219</v>
      </c>
      <c r="X90" s="40">
        <v>1.7</v>
      </c>
      <c r="Y90" s="71">
        <v>3</v>
      </c>
      <c r="Z90" s="29" t="s">
        <v>8</v>
      </c>
      <c r="AA90" s="29" t="s">
        <v>5</v>
      </c>
      <c r="AB90" s="29" t="s">
        <v>20</v>
      </c>
      <c r="AC90" s="29"/>
      <c r="AD90" s="33">
        <v>1</v>
      </c>
      <c r="AE90" s="57"/>
      <c r="AF90" s="48">
        <f t="shared" si="13"/>
        <v>223872113856835.09</v>
      </c>
      <c r="AG90" s="58"/>
    </row>
    <row r="91" spans="1:33" x14ac:dyDescent="0.2">
      <c r="A91" s="3" t="s">
        <v>122</v>
      </c>
      <c r="B91" s="53">
        <f t="shared" si="11"/>
        <v>45054.125243055554</v>
      </c>
      <c r="C91" s="27">
        <v>2023</v>
      </c>
      <c r="D91" s="27">
        <v>5</v>
      </c>
      <c r="E91" s="27">
        <v>8</v>
      </c>
      <c r="F91" s="27">
        <v>3</v>
      </c>
      <c r="G91" s="27">
        <v>0</v>
      </c>
      <c r="H91" s="66">
        <v>21.8</v>
      </c>
      <c r="I91" s="66">
        <v>0.1</v>
      </c>
      <c r="J91" s="67">
        <v>54.125</v>
      </c>
      <c r="K91" s="67">
        <v>3.0000000000000001E-3</v>
      </c>
      <c r="L91" s="67">
        <v>126.818</v>
      </c>
      <c r="M91" s="67">
        <v>5.0000000000000001E-3</v>
      </c>
      <c r="N91" s="66">
        <v>0.3</v>
      </c>
      <c r="O91" s="52">
        <v>12</v>
      </c>
      <c r="P91" s="52">
        <v>1</v>
      </c>
      <c r="Q91" s="69">
        <v>6.8</v>
      </c>
      <c r="R91" s="40"/>
      <c r="S91" s="40">
        <v>2.4</v>
      </c>
      <c r="T91" s="40">
        <v>1</v>
      </c>
      <c r="U91" s="40"/>
      <c r="V91" s="40"/>
      <c r="W91" s="36">
        <f t="shared" si="12"/>
        <v>1.5555555555555554</v>
      </c>
      <c r="X91" s="40">
        <v>1.6</v>
      </c>
      <c r="Y91" s="71">
        <v>3</v>
      </c>
      <c r="Z91" s="29" t="s">
        <v>8</v>
      </c>
      <c r="AA91" s="29" t="s">
        <v>6</v>
      </c>
      <c r="AB91" s="29" t="s">
        <v>20</v>
      </c>
      <c r="AC91" s="29"/>
      <c r="AD91" s="33">
        <v>2</v>
      </c>
      <c r="AE91" s="57"/>
      <c r="AF91" s="48">
        <f t="shared" si="13"/>
        <v>158489319246112.38</v>
      </c>
      <c r="AG91" s="58"/>
    </row>
    <row r="92" spans="1:33" x14ac:dyDescent="0.2">
      <c r="A92" s="3" t="s">
        <v>123</v>
      </c>
      <c r="B92" s="53">
        <f t="shared" si="11"/>
        <v>45054.141296296293</v>
      </c>
      <c r="C92" s="27">
        <v>2023</v>
      </c>
      <c r="D92" s="27">
        <v>5</v>
      </c>
      <c r="E92" s="27">
        <v>8</v>
      </c>
      <c r="F92" s="27">
        <v>3</v>
      </c>
      <c r="G92" s="27">
        <v>23</v>
      </c>
      <c r="H92" s="66">
        <v>28.7</v>
      </c>
      <c r="I92" s="66">
        <v>0.2</v>
      </c>
      <c r="J92" s="67">
        <v>54.112000000000002</v>
      </c>
      <c r="K92" s="67">
        <v>1.7000000000000001E-2</v>
      </c>
      <c r="L92" s="67">
        <v>126.889</v>
      </c>
      <c r="M92" s="67">
        <v>2.9000000000000001E-2</v>
      </c>
      <c r="N92" s="66">
        <v>1.9</v>
      </c>
      <c r="O92" s="52">
        <v>16</v>
      </c>
      <c r="P92" s="52">
        <v>2</v>
      </c>
      <c r="Q92" s="69">
        <v>7.3</v>
      </c>
      <c r="R92" s="40"/>
      <c r="S92" s="40">
        <v>2.6</v>
      </c>
      <c r="T92" s="40">
        <v>1.3</v>
      </c>
      <c r="U92" s="40"/>
      <c r="V92" s="40"/>
      <c r="W92" s="36">
        <f t="shared" si="12"/>
        <v>1.8333333333333333</v>
      </c>
      <c r="X92" s="40">
        <v>1.8</v>
      </c>
      <c r="Y92" s="71">
        <v>3</v>
      </c>
      <c r="Z92" s="29" t="s">
        <v>8</v>
      </c>
      <c r="AA92" s="29" t="s">
        <v>6</v>
      </c>
      <c r="AB92" s="29" t="s">
        <v>20</v>
      </c>
      <c r="AC92" s="29"/>
      <c r="AD92" s="33">
        <v>2</v>
      </c>
      <c r="AE92" s="57"/>
      <c r="AF92" s="48">
        <f t="shared" si="13"/>
        <v>316227766016839.06</v>
      </c>
      <c r="AG92" s="58"/>
    </row>
    <row r="93" spans="1:33" x14ac:dyDescent="0.2">
      <c r="A93" s="3" t="s">
        <v>124</v>
      </c>
      <c r="B93" s="53">
        <f t="shared" si="11"/>
        <v>45055.477141203701</v>
      </c>
      <c r="C93" s="27">
        <v>2023</v>
      </c>
      <c r="D93" s="27">
        <v>5</v>
      </c>
      <c r="E93" s="27">
        <v>9</v>
      </c>
      <c r="F93" s="27">
        <v>11</v>
      </c>
      <c r="G93" s="27">
        <v>27</v>
      </c>
      <c r="H93" s="66">
        <v>5.2</v>
      </c>
      <c r="I93" s="66">
        <v>1.3</v>
      </c>
      <c r="J93" s="67">
        <v>54.223999999999997</v>
      </c>
      <c r="K93" s="67">
        <v>8.2000000000000003E-2</v>
      </c>
      <c r="L93" s="67">
        <v>123.48099999999999</v>
      </c>
      <c r="M93" s="67">
        <v>0.14000000000000001</v>
      </c>
      <c r="N93" s="66">
        <v>9.1</v>
      </c>
      <c r="O93" s="52">
        <v>24</v>
      </c>
      <c r="P93" s="52">
        <v>8</v>
      </c>
      <c r="Q93" s="69">
        <v>7.4</v>
      </c>
      <c r="R93" s="40"/>
      <c r="S93" s="40">
        <v>3</v>
      </c>
      <c r="T93" s="40">
        <v>2.5</v>
      </c>
      <c r="U93" s="40"/>
      <c r="V93" s="40"/>
      <c r="W93" s="36">
        <f t="shared" si="12"/>
        <v>1.8888888888888891</v>
      </c>
      <c r="X93" s="40">
        <v>1.9</v>
      </c>
      <c r="Y93" s="71">
        <v>4</v>
      </c>
      <c r="Z93" s="29" t="s">
        <v>8</v>
      </c>
      <c r="AA93" s="29" t="s">
        <v>6</v>
      </c>
      <c r="AB93" s="29" t="s">
        <v>20</v>
      </c>
      <c r="AC93" s="29"/>
      <c r="AD93" s="33">
        <v>2</v>
      </c>
      <c r="AE93" s="57"/>
      <c r="AF93" s="48">
        <f t="shared" si="13"/>
        <v>446683592150964.06</v>
      </c>
      <c r="AG93" s="58"/>
    </row>
    <row r="94" spans="1:33" x14ac:dyDescent="0.2">
      <c r="A94" s="3" t="s">
        <v>125</v>
      </c>
      <c r="B94" s="53">
        <f t="shared" si="11"/>
        <v>45063.717013888891</v>
      </c>
      <c r="C94" s="27">
        <v>2023</v>
      </c>
      <c r="D94" s="27">
        <v>5</v>
      </c>
      <c r="E94" s="27">
        <v>17</v>
      </c>
      <c r="F94" s="27">
        <v>17</v>
      </c>
      <c r="G94" s="27">
        <v>12</v>
      </c>
      <c r="H94" s="66">
        <v>30</v>
      </c>
      <c r="I94" s="66">
        <v>3.1</v>
      </c>
      <c r="J94" s="67">
        <v>55.362000000000002</v>
      </c>
      <c r="K94" s="67">
        <v>0.19600000000000001</v>
      </c>
      <c r="L94" s="67">
        <v>130.50299999999999</v>
      </c>
      <c r="M94" s="67">
        <v>0.34499999999999997</v>
      </c>
      <c r="N94" s="66">
        <v>21.8</v>
      </c>
      <c r="O94" s="52">
        <v>14</v>
      </c>
      <c r="P94" s="52">
        <v>6</v>
      </c>
      <c r="Q94" s="69">
        <v>7.1</v>
      </c>
      <c r="R94" s="40"/>
      <c r="S94" s="40">
        <v>2.7</v>
      </c>
      <c r="T94" s="40">
        <v>2.4</v>
      </c>
      <c r="U94" s="40"/>
      <c r="V94" s="40"/>
      <c r="W94" s="36">
        <f t="shared" si="12"/>
        <v>1.7222222222222219</v>
      </c>
      <c r="X94" s="40">
        <v>1.7</v>
      </c>
      <c r="Y94" s="71">
        <v>3</v>
      </c>
      <c r="Z94" s="29" t="s">
        <v>8</v>
      </c>
      <c r="AA94" s="29" t="s">
        <v>5</v>
      </c>
      <c r="AB94" s="29" t="s">
        <v>20</v>
      </c>
      <c r="AC94" s="29"/>
      <c r="AD94" s="33">
        <v>1</v>
      </c>
      <c r="AE94" s="57"/>
      <c r="AF94" s="48">
        <f t="shared" si="13"/>
        <v>223872113856835.09</v>
      </c>
      <c r="AG94" s="58"/>
    </row>
    <row r="95" spans="1:33" x14ac:dyDescent="0.2">
      <c r="A95" s="3" t="s">
        <v>126</v>
      </c>
      <c r="B95" s="53">
        <f t="shared" si="11"/>
        <v>45064.812569444446</v>
      </c>
      <c r="C95" s="27">
        <v>2023</v>
      </c>
      <c r="D95" s="27">
        <v>5</v>
      </c>
      <c r="E95" s="27">
        <v>18</v>
      </c>
      <c r="F95" s="27">
        <v>19</v>
      </c>
      <c r="G95" s="27">
        <v>30</v>
      </c>
      <c r="H95" s="66">
        <v>6.2</v>
      </c>
      <c r="I95" s="66">
        <v>0</v>
      </c>
      <c r="J95" s="67">
        <v>52.77</v>
      </c>
      <c r="K95" s="67">
        <v>1.2999999999999999E-2</v>
      </c>
      <c r="L95" s="67">
        <v>122.749</v>
      </c>
      <c r="M95" s="67">
        <v>2.1000000000000001E-2</v>
      </c>
      <c r="N95" s="66">
        <v>1.4</v>
      </c>
      <c r="O95" s="52">
        <v>12</v>
      </c>
      <c r="P95" s="52">
        <v>2</v>
      </c>
      <c r="Q95" s="69">
        <v>8</v>
      </c>
      <c r="R95" s="40"/>
      <c r="S95" s="40">
        <v>3.1</v>
      </c>
      <c r="T95" s="40">
        <v>3.4</v>
      </c>
      <c r="U95" s="40"/>
      <c r="V95" s="40"/>
      <c r="W95" s="36">
        <f t="shared" si="12"/>
        <v>2.2222222222222223</v>
      </c>
      <c r="X95" s="40">
        <v>2.2000000000000002</v>
      </c>
      <c r="Y95" s="71">
        <v>4</v>
      </c>
      <c r="Z95" s="29" t="s">
        <v>8</v>
      </c>
      <c r="AA95" s="29" t="s">
        <v>27</v>
      </c>
      <c r="AB95" s="29" t="s">
        <v>20</v>
      </c>
      <c r="AC95" s="29"/>
      <c r="AD95" s="33">
        <v>6</v>
      </c>
      <c r="AE95" s="57"/>
      <c r="AF95" s="48">
        <f t="shared" si="13"/>
        <v>1258925411794173.5</v>
      </c>
      <c r="AG95" s="58"/>
    </row>
    <row r="96" spans="1:33" x14ac:dyDescent="0.2">
      <c r="A96" s="3" t="s">
        <v>127</v>
      </c>
      <c r="B96" s="53">
        <f t="shared" si="11"/>
        <v>45065.642777777779</v>
      </c>
      <c r="C96" s="27">
        <v>2023</v>
      </c>
      <c r="D96" s="27">
        <v>5</v>
      </c>
      <c r="E96" s="27">
        <v>19</v>
      </c>
      <c r="F96" s="27">
        <v>15</v>
      </c>
      <c r="G96" s="27">
        <v>25</v>
      </c>
      <c r="H96" s="66">
        <v>36.6</v>
      </c>
      <c r="I96" s="66">
        <v>0.3</v>
      </c>
      <c r="J96" s="67">
        <v>54.243000000000002</v>
      </c>
      <c r="K96" s="67">
        <v>6.0000000000000001E-3</v>
      </c>
      <c r="L96" s="67">
        <v>123.46599999999999</v>
      </c>
      <c r="M96" s="67">
        <v>1.0999999999999999E-2</v>
      </c>
      <c r="N96" s="66">
        <v>0.7</v>
      </c>
      <c r="O96" s="52">
        <v>20</v>
      </c>
      <c r="P96" s="52">
        <v>10</v>
      </c>
      <c r="Q96" s="69">
        <v>7.4</v>
      </c>
      <c r="R96" s="40"/>
      <c r="S96" s="40"/>
      <c r="T96" s="40">
        <v>2.7</v>
      </c>
      <c r="U96" s="40"/>
      <c r="V96" s="40"/>
      <c r="W96" s="36">
        <f t="shared" si="12"/>
        <v>1.8888888888888891</v>
      </c>
      <c r="X96" s="40">
        <v>1.9</v>
      </c>
      <c r="Y96" s="71">
        <v>3</v>
      </c>
      <c r="Z96" s="29" t="s">
        <v>8</v>
      </c>
      <c r="AA96" s="29" t="s">
        <v>6</v>
      </c>
      <c r="AB96" s="29" t="s">
        <v>20</v>
      </c>
      <c r="AC96" s="29"/>
      <c r="AD96" s="33">
        <v>2</v>
      </c>
      <c r="AE96" s="57"/>
      <c r="AF96" s="48">
        <f t="shared" si="13"/>
        <v>446683592150964.06</v>
      </c>
      <c r="AG96" s="58"/>
    </row>
    <row r="97" spans="1:43" x14ac:dyDescent="0.2">
      <c r="A97" s="3" t="s">
        <v>128</v>
      </c>
      <c r="B97" s="53">
        <f t="shared" si="11"/>
        <v>45066.221331018518</v>
      </c>
      <c r="C97" s="27">
        <v>2023</v>
      </c>
      <c r="D97" s="27">
        <v>5</v>
      </c>
      <c r="E97" s="27">
        <v>20</v>
      </c>
      <c r="F97" s="27">
        <v>5</v>
      </c>
      <c r="G97" s="27">
        <v>18</v>
      </c>
      <c r="H97" s="66">
        <v>43.6</v>
      </c>
      <c r="I97" s="66">
        <v>1.3</v>
      </c>
      <c r="J97" s="67">
        <v>53.469000000000001</v>
      </c>
      <c r="K97" s="67">
        <v>8.8999999999999996E-2</v>
      </c>
      <c r="L97" s="67">
        <v>130.29599999999999</v>
      </c>
      <c r="M97" s="67">
        <v>0.14899999999999999</v>
      </c>
      <c r="N97" s="66">
        <v>9.9</v>
      </c>
      <c r="O97" s="52">
        <v>14</v>
      </c>
      <c r="P97" s="52">
        <v>4</v>
      </c>
      <c r="Q97" s="69">
        <v>7.2</v>
      </c>
      <c r="R97" s="40"/>
      <c r="S97" s="40"/>
      <c r="T97" s="40">
        <v>2.2999999999999998</v>
      </c>
      <c r="U97" s="40"/>
      <c r="V97" s="40"/>
      <c r="W97" s="36">
        <f t="shared" si="12"/>
        <v>1.7777777777777779</v>
      </c>
      <c r="X97" s="40">
        <v>1.8</v>
      </c>
      <c r="Y97" s="71">
        <v>3</v>
      </c>
      <c r="Z97" s="29" t="s">
        <v>8</v>
      </c>
      <c r="AA97" s="29" t="s">
        <v>6</v>
      </c>
      <c r="AB97" s="29" t="s">
        <v>20</v>
      </c>
      <c r="AC97" s="29"/>
      <c r="AD97" s="33">
        <v>2</v>
      </c>
      <c r="AE97" s="57"/>
      <c r="AF97" s="48">
        <f t="shared" si="13"/>
        <v>316227766016839.06</v>
      </c>
      <c r="AG97" s="58"/>
    </row>
    <row r="98" spans="1:43" x14ac:dyDescent="0.2">
      <c r="A98" s="3" t="s">
        <v>129</v>
      </c>
      <c r="B98" s="53">
        <f t="shared" si="11"/>
        <v>45067.502789351849</v>
      </c>
      <c r="C98" s="27">
        <v>2023</v>
      </c>
      <c r="D98" s="27">
        <v>5</v>
      </c>
      <c r="E98" s="27">
        <v>21</v>
      </c>
      <c r="F98" s="27">
        <v>12</v>
      </c>
      <c r="G98" s="27">
        <v>4</v>
      </c>
      <c r="H98" s="66">
        <v>1.6</v>
      </c>
      <c r="I98" s="66">
        <v>0.8</v>
      </c>
      <c r="J98" s="67">
        <v>55.664999999999999</v>
      </c>
      <c r="K98" s="67">
        <v>7.3999999999999996E-2</v>
      </c>
      <c r="L98" s="67">
        <v>130.44399999999999</v>
      </c>
      <c r="M98" s="67">
        <v>0.13100000000000001</v>
      </c>
      <c r="N98" s="66">
        <v>8.1999999999999993</v>
      </c>
      <c r="O98" s="52">
        <v>6</v>
      </c>
      <c r="P98" s="52">
        <v>3</v>
      </c>
      <c r="Q98" s="69">
        <v>7.1</v>
      </c>
      <c r="R98" s="40"/>
      <c r="S98" s="40">
        <v>2.9</v>
      </c>
      <c r="T98" s="40">
        <v>2.4</v>
      </c>
      <c r="U98" s="40"/>
      <c r="V98" s="40"/>
      <c r="W98" s="36">
        <f t="shared" si="12"/>
        <v>1.7222222222222219</v>
      </c>
      <c r="X98" s="40">
        <v>1.7</v>
      </c>
      <c r="Y98" s="71">
        <v>3</v>
      </c>
      <c r="Z98" s="29" t="s">
        <v>8</v>
      </c>
      <c r="AA98" s="29" t="s">
        <v>5</v>
      </c>
      <c r="AB98" s="29" t="s">
        <v>20</v>
      </c>
      <c r="AC98" s="29"/>
      <c r="AD98" s="33">
        <v>1</v>
      </c>
      <c r="AE98" s="57"/>
      <c r="AF98" s="48">
        <f t="shared" si="13"/>
        <v>223872113856835.09</v>
      </c>
      <c r="AG98" s="58"/>
    </row>
    <row r="99" spans="1:43" x14ac:dyDescent="0.2">
      <c r="A99" s="3" t="s">
        <v>130</v>
      </c>
      <c r="B99" s="53">
        <f t="shared" si="11"/>
        <v>45068.312974537039</v>
      </c>
      <c r="C99" s="27">
        <v>2023</v>
      </c>
      <c r="D99" s="27">
        <v>5</v>
      </c>
      <c r="E99" s="27">
        <v>22</v>
      </c>
      <c r="F99" s="27">
        <v>7</v>
      </c>
      <c r="G99" s="27">
        <v>30</v>
      </c>
      <c r="H99" s="66">
        <v>41</v>
      </c>
      <c r="I99" s="66">
        <v>0.1</v>
      </c>
      <c r="J99" s="67">
        <v>52.649000000000001</v>
      </c>
      <c r="K99" s="67">
        <v>5.0000000000000001E-3</v>
      </c>
      <c r="L99" s="67">
        <v>131.29900000000001</v>
      </c>
      <c r="M99" s="67">
        <v>7.0000000000000001E-3</v>
      </c>
      <c r="N99" s="66">
        <v>0.5</v>
      </c>
      <c r="O99" s="52">
        <v>15</v>
      </c>
      <c r="P99" s="52">
        <v>6</v>
      </c>
      <c r="Q99" s="69">
        <v>7.3</v>
      </c>
      <c r="R99" s="40"/>
      <c r="S99" s="40"/>
      <c r="T99" s="40">
        <v>2.9</v>
      </c>
      <c r="U99" s="40"/>
      <c r="V99" s="40"/>
      <c r="W99" s="36">
        <f t="shared" si="12"/>
        <v>1.8333333333333333</v>
      </c>
      <c r="X99" s="40">
        <v>1.8</v>
      </c>
      <c r="Y99" s="71">
        <v>4</v>
      </c>
      <c r="Z99" s="29" t="s">
        <v>8</v>
      </c>
      <c r="AA99" s="29" t="s">
        <v>21</v>
      </c>
      <c r="AB99" s="29" t="s">
        <v>20</v>
      </c>
      <c r="AC99" s="29"/>
      <c r="AD99" s="33">
        <v>3</v>
      </c>
      <c r="AE99" s="57"/>
      <c r="AF99" s="48">
        <f t="shared" si="13"/>
        <v>316227766016839.06</v>
      </c>
      <c r="AG99" s="58"/>
    </row>
    <row r="100" spans="1:43" x14ac:dyDescent="0.2">
      <c r="A100" s="3" t="s">
        <v>131</v>
      </c>
      <c r="B100" s="53">
        <f t="shared" si="11"/>
        <v>45068.905358796299</v>
      </c>
      <c r="C100" s="27">
        <v>2023</v>
      </c>
      <c r="D100" s="27">
        <v>5</v>
      </c>
      <c r="E100" s="27">
        <v>22</v>
      </c>
      <c r="F100" s="27">
        <v>21</v>
      </c>
      <c r="G100" s="27">
        <v>43</v>
      </c>
      <c r="H100" s="66">
        <v>43.7</v>
      </c>
      <c r="I100" s="66">
        <v>1.1000000000000001</v>
      </c>
      <c r="J100" s="67">
        <v>54.322000000000003</v>
      </c>
      <c r="K100" s="67">
        <v>7.4999999999999997E-2</v>
      </c>
      <c r="L100" s="67">
        <v>123.15600000000001</v>
      </c>
      <c r="M100" s="67">
        <v>0.128</v>
      </c>
      <c r="N100" s="66">
        <v>8.3000000000000007</v>
      </c>
      <c r="O100" s="52">
        <v>13</v>
      </c>
      <c r="P100" s="52">
        <v>5</v>
      </c>
      <c r="Q100" s="69">
        <v>8.1999999999999993</v>
      </c>
      <c r="R100" s="40"/>
      <c r="S100" s="40">
        <v>2.8</v>
      </c>
      <c r="T100" s="40">
        <v>2.8</v>
      </c>
      <c r="U100" s="40"/>
      <c r="V100" s="40"/>
      <c r="W100" s="36">
        <f t="shared" si="12"/>
        <v>2.333333333333333</v>
      </c>
      <c r="X100" s="40">
        <v>2.2999999999999998</v>
      </c>
      <c r="Y100" s="71">
        <v>4</v>
      </c>
      <c r="Z100" s="29" t="s">
        <v>8</v>
      </c>
      <c r="AA100" s="29" t="s">
        <v>6</v>
      </c>
      <c r="AB100" s="29" t="s">
        <v>20</v>
      </c>
      <c r="AC100" s="29"/>
      <c r="AD100" s="33">
        <v>2</v>
      </c>
      <c r="AE100" s="57"/>
      <c r="AF100" s="48">
        <f t="shared" si="13"/>
        <v>1778279410038929</v>
      </c>
      <c r="AG100" s="58"/>
    </row>
    <row r="101" spans="1:43" x14ac:dyDescent="0.2">
      <c r="A101" s="3" t="s">
        <v>132</v>
      </c>
      <c r="B101" s="53">
        <f t="shared" ref="B101:B132" si="14">DATE(C101,D101,E101)+TIME(F101,G101,H101)</f>
        <v>45069.667905092596</v>
      </c>
      <c r="C101" s="27">
        <v>2023</v>
      </c>
      <c r="D101" s="27">
        <v>5</v>
      </c>
      <c r="E101" s="27">
        <v>23</v>
      </c>
      <c r="F101" s="27">
        <v>16</v>
      </c>
      <c r="G101" s="27">
        <v>1</v>
      </c>
      <c r="H101" s="66">
        <v>47.6</v>
      </c>
      <c r="I101" s="66">
        <v>0</v>
      </c>
      <c r="J101" s="67">
        <v>51.773000000000003</v>
      </c>
      <c r="K101" s="67">
        <v>5.0000000000000001E-3</v>
      </c>
      <c r="L101" s="67">
        <v>126.533</v>
      </c>
      <c r="M101" s="67">
        <v>7.0000000000000001E-3</v>
      </c>
      <c r="N101" s="66">
        <v>0.5</v>
      </c>
      <c r="O101" s="52">
        <v>14</v>
      </c>
      <c r="P101" s="52">
        <v>1</v>
      </c>
      <c r="Q101" s="69">
        <v>7.2</v>
      </c>
      <c r="R101" s="40"/>
      <c r="S101" s="40">
        <v>2.6</v>
      </c>
      <c r="T101" s="40">
        <v>2.7</v>
      </c>
      <c r="U101" s="40"/>
      <c r="V101" s="40"/>
      <c r="W101" s="36">
        <f t="shared" si="12"/>
        <v>1.7777777777777779</v>
      </c>
      <c r="X101" s="40">
        <v>1.8</v>
      </c>
      <c r="Y101" s="71">
        <v>4</v>
      </c>
      <c r="Z101" s="29" t="s">
        <v>8</v>
      </c>
      <c r="AA101" s="29" t="s">
        <v>21</v>
      </c>
      <c r="AB101" s="29" t="s">
        <v>20</v>
      </c>
      <c r="AC101" s="29"/>
      <c r="AD101" s="33">
        <v>3</v>
      </c>
      <c r="AE101" s="57"/>
      <c r="AF101" s="48">
        <f t="shared" si="13"/>
        <v>316227766016839.06</v>
      </c>
      <c r="AG101" s="58"/>
      <c r="AP101" s="9"/>
      <c r="AQ101" s="9"/>
    </row>
    <row r="102" spans="1:43" x14ac:dyDescent="0.2">
      <c r="A102" s="3" t="s">
        <v>133</v>
      </c>
      <c r="B102" s="53">
        <f t="shared" si="14"/>
        <v>45071.759513888886</v>
      </c>
      <c r="C102" s="27">
        <v>2023</v>
      </c>
      <c r="D102" s="27">
        <v>5</v>
      </c>
      <c r="E102" s="27">
        <v>25</v>
      </c>
      <c r="F102" s="27">
        <v>18</v>
      </c>
      <c r="G102" s="27">
        <v>13</v>
      </c>
      <c r="H102" s="66">
        <v>42.5</v>
      </c>
      <c r="I102" s="66">
        <v>0.3</v>
      </c>
      <c r="J102" s="67">
        <v>53.901000000000003</v>
      </c>
      <c r="K102" s="67">
        <v>3.0000000000000001E-3</v>
      </c>
      <c r="L102" s="67">
        <v>128.643</v>
      </c>
      <c r="M102" s="67">
        <v>5.0000000000000001E-3</v>
      </c>
      <c r="N102" s="66">
        <v>0.3</v>
      </c>
      <c r="O102" s="52">
        <v>6</v>
      </c>
      <c r="P102" s="52">
        <v>11</v>
      </c>
      <c r="Q102" s="69">
        <v>9</v>
      </c>
      <c r="R102" s="40"/>
      <c r="S102" s="40">
        <v>3.5</v>
      </c>
      <c r="T102" s="40">
        <v>2.8</v>
      </c>
      <c r="U102" s="40"/>
      <c r="V102" s="40"/>
      <c r="W102" s="36">
        <f t="shared" si="12"/>
        <v>2.7777777777777777</v>
      </c>
      <c r="X102" s="40">
        <v>2.8</v>
      </c>
      <c r="Y102" s="71">
        <v>3</v>
      </c>
      <c r="Z102" s="29" t="s">
        <v>8</v>
      </c>
      <c r="AA102" s="29" t="s">
        <v>6</v>
      </c>
      <c r="AB102" s="29" t="s">
        <v>20</v>
      </c>
      <c r="AC102" s="29"/>
      <c r="AD102" s="33">
        <v>2</v>
      </c>
      <c r="AE102" s="57"/>
      <c r="AF102" s="48">
        <f t="shared" si="13"/>
        <v>1E+16</v>
      </c>
      <c r="AG102" s="58"/>
    </row>
    <row r="103" spans="1:43" x14ac:dyDescent="0.2">
      <c r="A103" s="3" t="s">
        <v>134</v>
      </c>
      <c r="B103" s="53">
        <f t="shared" si="14"/>
        <v>45073.222604166665</v>
      </c>
      <c r="C103" s="27">
        <v>2023</v>
      </c>
      <c r="D103" s="27">
        <v>5</v>
      </c>
      <c r="E103" s="27">
        <v>27</v>
      </c>
      <c r="F103" s="27">
        <v>5</v>
      </c>
      <c r="G103" s="27">
        <v>20</v>
      </c>
      <c r="H103" s="66">
        <v>33.200000000000003</v>
      </c>
      <c r="I103" s="66">
        <v>0.3</v>
      </c>
      <c r="J103" s="67">
        <v>54.143000000000001</v>
      </c>
      <c r="K103" s="67">
        <v>1.0999999999999999E-2</v>
      </c>
      <c r="L103" s="67">
        <v>127.536</v>
      </c>
      <c r="M103" s="67">
        <v>1.7999999999999999E-2</v>
      </c>
      <c r="N103" s="66">
        <v>1.2</v>
      </c>
      <c r="O103" s="52">
        <v>15</v>
      </c>
      <c r="P103" s="52">
        <v>7</v>
      </c>
      <c r="Q103" s="69">
        <v>7.6</v>
      </c>
      <c r="R103" s="40"/>
      <c r="S103" s="40">
        <v>3</v>
      </c>
      <c r="T103" s="40">
        <v>2</v>
      </c>
      <c r="U103" s="40"/>
      <c r="V103" s="40"/>
      <c r="W103" s="36">
        <f t="shared" si="12"/>
        <v>1.9999999999999998</v>
      </c>
      <c r="X103" s="40">
        <v>2</v>
      </c>
      <c r="Y103" s="71">
        <v>3</v>
      </c>
      <c r="Z103" s="29" t="s">
        <v>8</v>
      </c>
      <c r="AA103" s="29" t="s">
        <v>6</v>
      </c>
      <c r="AB103" s="29" t="s">
        <v>20</v>
      </c>
      <c r="AC103" s="29"/>
      <c r="AD103" s="33">
        <v>2</v>
      </c>
      <c r="AE103" s="57"/>
      <c r="AF103" s="48">
        <f t="shared" si="13"/>
        <v>630957344480198.25</v>
      </c>
      <c r="AG103" s="58"/>
    </row>
    <row r="104" spans="1:43" x14ac:dyDescent="0.2">
      <c r="A104" s="3" t="s">
        <v>135</v>
      </c>
      <c r="B104" s="53">
        <f t="shared" si="14"/>
        <v>45074.984780092593</v>
      </c>
      <c r="C104" s="27">
        <v>2023</v>
      </c>
      <c r="D104" s="27">
        <v>5</v>
      </c>
      <c r="E104" s="27">
        <v>28</v>
      </c>
      <c r="F104" s="27">
        <v>23</v>
      </c>
      <c r="G104" s="27">
        <v>38</v>
      </c>
      <c r="H104" s="66">
        <v>5.4</v>
      </c>
      <c r="I104" s="66">
        <v>1.1000000000000001</v>
      </c>
      <c r="J104" s="67">
        <v>48.777999999999999</v>
      </c>
      <c r="K104" s="67">
        <v>0.1</v>
      </c>
      <c r="L104" s="67">
        <v>131.393</v>
      </c>
      <c r="M104" s="67">
        <v>0.151</v>
      </c>
      <c r="N104" s="66">
        <v>11.1</v>
      </c>
      <c r="O104" s="52">
        <v>5</v>
      </c>
      <c r="P104" s="52">
        <v>12</v>
      </c>
      <c r="Q104" s="69">
        <v>9</v>
      </c>
      <c r="R104" s="40"/>
      <c r="S104" s="40">
        <v>4.3</v>
      </c>
      <c r="T104" s="40">
        <v>3.6</v>
      </c>
      <c r="U104" s="40"/>
      <c r="V104" s="40"/>
      <c r="W104" s="36">
        <f t="shared" si="12"/>
        <v>2.7777777777777777</v>
      </c>
      <c r="X104" s="40">
        <v>2.8</v>
      </c>
      <c r="Y104" s="71">
        <v>4</v>
      </c>
      <c r="Z104" s="29" t="s">
        <v>8</v>
      </c>
      <c r="AA104" s="29" t="s">
        <v>7</v>
      </c>
      <c r="AB104" s="29" t="s">
        <v>20</v>
      </c>
      <c r="AC104" s="29"/>
      <c r="AD104" s="33">
        <v>4</v>
      </c>
      <c r="AE104" s="57"/>
      <c r="AF104" s="48">
        <f t="shared" si="13"/>
        <v>1E+16</v>
      </c>
      <c r="AG104" s="58"/>
    </row>
    <row r="105" spans="1:43" x14ac:dyDescent="0.2">
      <c r="A105" s="3" t="s">
        <v>136</v>
      </c>
      <c r="B105" s="53">
        <f t="shared" si="14"/>
        <v>45075.2734375</v>
      </c>
      <c r="C105" s="27">
        <v>2023</v>
      </c>
      <c r="D105" s="27">
        <v>5</v>
      </c>
      <c r="E105" s="27">
        <v>29</v>
      </c>
      <c r="F105" s="27">
        <v>6</v>
      </c>
      <c r="G105" s="27">
        <v>33</v>
      </c>
      <c r="H105" s="66">
        <v>45.5</v>
      </c>
      <c r="I105" s="66">
        <v>2.2000000000000002</v>
      </c>
      <c r="J105" s="67">
        <v>53.463000000000001</v>
      </c>
      <c r="K105" s="67">
        <v>0.158</v>
      </c>
      <c r="L105" s="67">
        <v>126.498</v>
      </c>
      <c r="M105" s="67">
        <v>0.26400000000000001</v>
      </c>
      <c r="N105" s="66">
        <v>17.5</v>
      </c>
      <c r="O105" s="52">
        <v>0</v>
      </c>
      <c r="P105" s="52">
        <v>5</v>
      </c>
      <c r="Q105" s="69">
        <v>6.8</v>
      </c>
      <c r="R105" s="40"/>
      <c r="S105" s="40">
        <v>2.1</v>
      </c>
      <c r="T105" s="40">
        <v>0.8</v>
      </c>
      <c r="U105" s="40"/>
      <c r="V105" s="40"/>
      <c r="W105" s="36">
        <f t="shared" si="12"/>
        <v>1.5555555555555554</v>
      </c>
      <c r="X105" s="40">
        <v>1.6</v>
      </c>
      <c r="Y105" s="71">
        <v>3</v>
      </c>
      <c r="Z105" s="29" t="s">
        <v>8</v>
      </c>
      <c r="AA105" s="23" t="s">
        <v>30</v>
      </c>
      <c r="AB105" s="29" t="s">
        <v>20</v>
      </c>
      <c r="AC105" s="28" t="s">
        <v>32</v>
      </c>
      <c r="AD105" s="33">
        <v>2</v>
      </c>
      <c r="AE105" s="57"/>
      <c r="AF105" s="32"/>
      <c r="AG105" s="48">
        <f>POWER(10,11.8+1.5*Y105)</f>
        <v>1.9952623149688948E+16</v>
      </c>
    </row>
    <row r="106" spans="1:43" x14ac:dyDescent="0.2">
      <c r="A106" s="3" t="s">
        <v>137</v>
      </c>
      <c r="B106" s="53">
        <f t="shared" si="14"/>
        <v>45075.482245370367</v>
      </c>
      <c r="C106" s="27">
        <v>2023</v>
      </c>
      <c r="D106" s="27">
        <v>5</v>
      </c>
      <c r="E106" s="27">
        <v>29</v>
      </c>
      <c r="F106" s="27">
        <v>11</v>
      </c>
      <c r="G106" s="27">
        <v>34</v>
      </c>
      <c r="H106" s="66">
        <v>26.4</v>
      </c>
      <c r="I106" s="66">
        <v>0.1</v>
      </c>
      <c r="J106" s="67">
        <v>55.503999999999998</v>
      </c>
      <c r="K106" s="67">
        <v>0.01</v>
      </c>
      <c r="L106" s="67">
        <v>130.5</v>
      </c>
      <c r="M106" s="67">
        <v>1.7000000000000001E-2</v>
      </c>
      <c r="N106" s="66">
        <v>1.1000000000000001</v>
      </c>
      <c r="O106" s="52">
        <v>15</v>
      </c>
      <c r="P106" s="52">
        <v>2</v>
      </c>
      <c r="Q106" s="69">
        <v>7.7</v>
      </c>
      <c r="R106" s="40"/>
      <c r="S106" s="40"/>
      <c r="T106" s="40">
        <v>2.5</v>
      </c>
      <c r="U106" s="40"/>
      <c r="V106" s="40"/>
      <c r="W106" s="36">
        <f t="shared" si="12"/>
        <v>2.0555555555555558</v>
      </c>
      <c r="X106" s="40">
        <v>2.1</v>
      </c>
      <c r="Y106" s="71">
        <v>3</v>
      </c>
      <c r="Z106" s="29" t="s">
        <v>8</v>
      </c>
      <c r="AA106" s="29" t="s">
        <v>5</v>
      </c>
      <c r="AB106" s="29" t="s">
        <v>20</v>
      </c>
      <c r="AC106" s="29"/>
      <c r="AD106" s="33">
        <v>1</v>
      </c>
      <c r="AE106" s="57"/>
      <c r="AF106" s="48">
        <f t="shared" ref="AF106:AF135" si="15">POWER(10,11.8+1.5*X106)</f>
        <v>891250938133751.25</v>
      </c>
      <c r="AG106" s="58"/>
    </row>
    <row r="107" spans="1:43" x14ac:dyDescent="0.2">
      <c r="A107" s="3" t="s">
        <v>138</v>
      </c>
      <c r="B107" s="53">
        <f t="shared" si="14"/>
        <v>45079.567939814813</v>
      </c>
      <c r="C107" s="27">
        <v>2023</v>
      </c>
      <c r="D107" s="27">
        <v>6</v>
      </c>
      <c r="E107" s="27">
        <v>2</v>
      </c>
      <c r="F107" s="27">
        <v>13</v>
      </c>
      <c r="G107" s="27">
        <v>37</v>
      </c>
      <c r="H107" s="66">
        <v>50.2</v>
      </c>
      <c r="I107" s="66">
        <v>0.8</v>
      </c>
      <c r="J107" s="67">
        <v>54.597000000000001</v>
      </c>
      <c r="K107" s="67">
        <v>6.2E-2</v>
      </c>
      <c r="L107" s="67">
        <v>130.483</v>
      </c>
      <c r="M107" s="67">
        <v>0.107</v>
      </c>
      <c r="N107" s="66">
        <v>6.9</v>
      </c>
      <c r="O107" s="52">
        <v>17</v>
      </c>
      <c r="P107" s="52">
        <v>8</v>
      </c>
      <c r="Q107" s="69">
        <v>6.7</v>
      </c>
      <c r="R107" s="40"/>
      <c r="S107" s="40"/>
      <c r="T107" s="40">
        <v>2.1</v>
      </c>
      <c r="U107" s="40"/>
      <c r="V107" s="40"/>
      <c r="W107" s="36">
        <f t="shared" si="12"/>
        <v>1.5</v>
      </c>
      <c r="X107" s="40">
        <v>1.5</v>
      </c>
      <c r="Y107" s="71">
        <v>4</v>
      </c>
      <c r="Z107" s="29" t="s">
        <v>8</v>
      </c>
      <c r="AA107" s="29" t="s">
        <v>5</v>
      </c>
      <c r="AB107" s="29" t="s">
        <v>20</v>
      </c>
      <c r="AC107" s="29"/>
      <c r="AD107" s="33">
        <v>1</v>
      </c>
      <c r="AE107" s="57"/>
      <c r="AF107" s="48">
        <f t="shared" si="15"/>
        <v>112201845430197.23</v>
      </c>
      <c r="AG107" s="58"/>
    </row>
    <row r="108" spans="1:43" x14ac:dyDescent="0.2">
      <c r="A108" s="3" t="s">
        <v>139</v>
      </c>
      <c r="B108" s="53">
        <f t="shared" si="14"/>
        <v>45081.437476851854</v>
      </c>
      <c r="C108" s="27">
        <v>2023</v>
      </c>
      <c r="D108" s="27">
        <v>6</v>
      </c>
      <c r="E108" s="27">
        <v>4</v>
      </c>
      <c r="F108" s="27">
        <v>10</v>
      </c>
      <c r="G108" s="27">
        <v>29</v>
      </c>
      <c r="H108" s="66">
        <v>58.9</v>
      </c>
      <c r="I108" s="66">
        <v>0.1</v>
      </c>
      <c r="J108" s="67">
        <v>54.231999999999999</v>
      </c>
      <c r="K108" s="67">
        <v>5.0000000000000001E-3</v>
      </c>
      <c r="L108" s="67">
        <v>127.408</v>
      </c>
      <c r="M108" s="67">
        <v>8.9999999999999993E-3</v>
      </c>
      <c r="N108" s="66">
        <v>0.6</v>
      </c>
      <c r="O108" s="52">
        <v>15</v>
      </c>
      <c r="P108" s="52">
        <v>1</v>
      </c>
      <c r="Q108" s="69">
        <v>6.1</v>
      </c>
      <c r="R108" s="40"/>
      <c r="S108" s="40"/>
      <c r="T108" s="40">
        <v>1.1000000000000001</v>
      </c>
      <c r="U108" s="40"/>
      <c r="V108" s="40"/>
      <c r="W108" s="36">
        <f t="shared" si="12"/>
        <v>1.1666666666666665</v>
      </c>
      <c r="X108" s="40">
        <v>1.2</v>
      </c>
      <c r="Y108" s="71">
        <v>3</v>
      </c>
      <c r="Z108" s="29" t="s">
        <v>8</v>
      </c>
      <c r="AA108" s="29" t="s">
        <v>6</v>
      </c>
      <c r="AB108" s="29" t="s">
        <v>20</v>
      </c>
      <c r="AC108" s="29"/>
      <c r="AD108" s="33">
        <v>2</v>
      </c>
      <c r="AE108" s="57"/>
      <c r="AF108" s="48">
        <f t="shared" si="15"/>
        <v>39810717055349.93</v>
      </c>
      <c r="AG108" s="58"/>
    </row>
    <row r="109" spans="1:43" x14ac:dyDescent="0.2">
      <c r="A109" s="3" t="s">
        <v>140</v>
      </c>
      <c r="B109" s="53">
        <f t="shared" si="14"/>
        <v>45082.279861111114</v>
      </c>
      <c r="C109" s="27">
        <v>2023</v>
      </c>
      <c r="D109" s="27">
        <v>6</v>
      </c>
      <c r="E109" s="27">
        <v>5</v>
      </c>
      <c r="F109" s="27">
        <v>6</v>
      </c>
      <c r="G109" s="27">
        <v>43</v>
      </c>
      <c r="H109" s="66">
        <v>0.8</v>
      </c>
      <c r="I109" s="66">
        <v>0.3</v>
      </c>
      <c r="J109" s="67">
        <v>52.768000000000001</v>
      </c>
      <c r="K109" s="67">
        <v>1.2999999999999999E-2</v>
      </c>
      <c r="L109" s="67">
        <v>128.22</v>
      </c>
      <c r="M109" s="67">
        <v>2.1000000000000001E-2</v>
      </c>
      <c r="N109" s="66">
        <v>1.4</v>
      </c>
      <c r="O109" s="52">
        <v>5</v>
      </c>
      <c r="P109" s="52">
        <v>7</v>
      </c>
      <c r="Q109" s="69">
        <v>6.8</v>
      </c>
      <c r="R109" s="40"/>
      <c r="S109" s="40"/>
      <c r="T109" s="40">
        <v>1.7</v>
      </c>
      <c r="U109" s="40"/>
      <c r="V109" s="40"/>
      <c r="W109" s="36">
        <f t="shared" si="12"/>
        <v>1.5555555555555554</v>
      </c>
      <c r="X109" s="40">
        <v>1.6</v>
      </c>
      <c r="Y109" s="71">
        <v>3</v>
      </c>
      <c r="Z109" s="29" t="s">
        <v>8</v>
      </c>
      <c r="AA109" s="29" t="s">
        <v>21</v>
      </c>
      <c r="AB109" s="29" t="s">
        <v>20</v>
      </c>
      <c r="AC109" s="29"/>
      <c r="AD109" s="33">
        <v>3</v>
      </c>
      <c r="AE109" s="57"/>
      <c r="AF109" s="48">
        <f t="shared" si="15"/>
        <v>158489319246112.38</v>
      </c>
      <c r="AG109" s="58"/>
    </row>
    <row r="110" spans="1:43" x14ac:dyDescent="0.2">
      <c r="A110" s="3" t="s">
        <v>141</v>
      </c>
      <c r="B110" s="53">
        <f t="shared" si="14"/>
        <v>45084.85533564815</v>
      </c>
      <c r="C110" s="27">
        <v>2023</v>
      </c>
      <c r="D110" s="27">
        <v>6</v>
      </c>
      <c r="E110" s="27">
        <v>7</v>
      </c>
      <c r="F110" s="27">
        <v>20</v>
      </c>
      <c r="G110" s="27">
        <v>31</v>
      </c>
      <c r="H110" s="66">
        <v>41.8</v>
      </c>
      <c r="I110" s="66">
        <v>0</v>
      </c>
      <c r="J110" s="67">
        <v>42.734999999999999</v>
      </c>
      <c r="K110" s="67">
        <v>0.03</v>
      </c>
      <c r="L110" s="67">
        <v>132.76300000000001</v>
      </c>
      <c r="M110" s="67">
        <v>0.04</v>
      </c>
      <c r="N110" s="66">
        <v>3.3</v>
      </c>
      <c r="O110" s="52">
        <v>10</v>
      </c>
      <c r="P110" s="52">
        <v>7</v>
      </c>
      <c r="Q110" s="69">
        <v>10.3</v>
      </c>
      <c r="R110" s="40"/>
      <c r="S110" s="40">
        <v>4.9000000000000004</v>
      </c>
      <c r="T110" s="40">
        <v>3.9</v>
      </c>
      <c r="U110" s="40"/>
      <c r="V110" s="40"/>
      <c r="W110" s="36">
        <f t="shared" si="12"/>
        <v>3.5000000000000004</v>
      </c>
      <c r="X110" s="40">
        <v>3.5</v>
      </c>
      <c r="Y110" s="71">
        <v>4</v>
      </c>
      <c r="Z110" s="29" t="s">
        <v>8</v>
      </c>
      <c r="AA110" s="29" t="s">
        <v>28</v>
      </c>
      <c r="AB110" s="29" t="s">
        <v>20</v>
      </c>
      <c r="AC110" s="29"/>
      <c r="AD110" s="33">
        <v>5</v>
      </c>
      <c r="AE110" s="57"/>
      <c r="AF110" s="48">
        <f t="shared" si="15"/>
        <v>1.122018454301972E+17</v>
      </c>
      <c r="AG110" s="58"/>
    </row>
    <row r="111" spans="1:43" x14ac:dyDescent="0.2">
      <c r="A111" s="3" t="s">
        <v>142</v>
      </c>
      <c r="B111" s="53">
        <f t="shared" si="14"/>
        <v>45084.8825</v>
      </c>
      <c r="C111" s="27">
        <v>2023</v>
      </c>
      <c r="D111" s="27">
        <v>6</v>
      </c>
      <c r="E111" s="27">
        <v>7</v>
      </c>
      <c r="F111" s="27">
        <v>21</v>
      </c>
      <c r="G111" s="27">
        <v>10</v>
      </c>
      <c r="H111" s="66">
        <v>48.2</v>
      </c>
      <c r="I111" s="66">
        <v>0</v>
      </c>
      <c r="J111" s="67">
        <v>42.755000000000003</v>
      </c>
      <c r="K111" s="67">
        <v>2.7E-2</v>
      </c>
      <c r="L111" s="67">
        <v>132.73500000000001</v>
      </c>
      <c r="M111" s="67">
        <v>3.6999999999999998E-2</v>
      </c>
      <c r="N111" s="66">
        <v>3</v>
      </c>
      <c r="O111" s="52">
        <v>7</v>
      </c>
      <c r="P111" s="52">
        <v>7</v>
      </c>
      <c r="Q111" s="69">
        <v>9.4</v>
      </c>
      <c r="R111" s="40"/>
      <c r="S111" s="40">
        <v>4.5999999999999996</v>
      </c>
      <c r="T111" s="40">
        <v>3.6</v>
      </c>
      <c r="U111" s="40"/>
      <c r="V111" s="40"/>
      <c r="W111" s="36">
        <f t="shared" si="12"/>
        <v>3</v>
      </c>
      <c r="X111" s="40">
        <v>3</v>
      </c>
      <c r="Y111" s="71">
        <v>4</v>
      </c>
      <c r="Z111" s="29" t="s">
        <v>8</v>
      </c>
      <c r="AA111" s="29" t="s">
        <v>28</v>
      </c>
      <c r="AB111" s="29" t="s">
        <v>20</v>
      </c>
      <c r="AC111" s="29"/>
      <c r="AD111" s="33">
        <v>5</v>
      </c>
      <c r="AE111" s="57"/>
      <c r="AF111" s="48">
        <f t="shared" si="15"/>
        <v>1.9952623149688948E+16</v>
      </c>
      <c r="AG111" s="58"/>
    </row>
    <row r="112" spans="1:43" x14ac:dyDescent="0.2">
      <c r="A112" s="3" t="s">
        <v>143</v>
      </c>
      <c r="B112" s="53">
        <f t="shared" si="14"/>
        <v>45085.442974537036</v>
      </c>
      <c r="C112" s="27">
        <v>2023</v>
      </c>
      <c r="D112" s="27">
        <v>6</v>
      </c>
      <c r="E112" s="27">
        <v>8</v>
      </c>
      <c r="F112" s="27">
        <v>10</v>
      </c>
      <c r="G112" s="27">
        <v>37</v>
      </c>
      <c r="H112" s="66">
        <v>53.2</v>
      </c>
      <c r="I112" s="66">
        <v>0.1</v>
      </c>
      <c r="J112" s="67">
        <v>52.77</v>
      </c>
      <c r="K112" s="67">
        <v>0.01</v>
      </c>
      <c r="L112" s="67">
        <v>128.209</v>
      </c>
      <c r="M112" s="67">
        <v>1.6E-2</v>
      </c>
      <c r="N112" s="66">
        <v>1.1000000000000001</v>
      </c>
      <c r="O112" s="52">
        <v>10</v>
      </c>
      <c r="P112" s="52">
        <v>2</v>
      </c>
      <c r="Q112" s="69">
        <v>6.7</v>
      </c>
      <c r="R112" s="40"/>
      <c r="S112" s="40"/>
      <c r="T112" s="40">
        <v>1.8</v>
      </c>
      <c r="U112" s="40"/>
      <c r="V112" s="40"/>
      <c r="W112" s="36">
        <f t="shared" si="12"/>
        <v>1.5</v>
      </c>
      <c r="X112" s="40">
        <v>1.5</v>
      </c>
      <c r="Y112" s="71">
        <v>3</v>
      </c>
      <c r="Z112" s="29" t="s">
        <v>8</v>
      </c>
      <c r="AA112" s="29" t="s">
        <v>21</v>
      </c>
      <c r="AB112" s="29" t="s">
        <v>20</v>
      </c>
      <c r="AC112" s="29"/>
      <c r="AD112" s="33">
        <v>3</v>
      </c>
      <c r="AE112" s="57"/>
      <c r="AF112" s="48">
        <f t="shared" si="15"/>
        <v>112201845430197.23</v>
      </c>
      <c r="AG112" s="58"/>
    </row>
    <row r="113" spans="1:43" x14ac:dyDescent="0.2">
      <c r="A113" s="3" t="s">
        <v>144</v>
      </c>
      <c r="B113" s="53">
        <f t="shared" si="14"/>
        <v>45086.325983796298</v>
      </c>
      <c r="C113" s="27">
        <v>2023</v>
      </c>
      <c r="D113" s="27">
        <v>6</v>
      </c>
      <c r="E113" s="27">
        <v>9</v>
      </c>
      <c r="F113" s="27">
        <v>7</v>
      </c>
      <c r="G113" s="27">
        <v>49</v>
      </c>
      <c r="H113" s="66">
        <v>25</v>
      </c>
      <c r="I113" s="66">
        <v>0.5</v>
      </c>
      <c r="J113" s="67">
        <v>55.506</v>
      </c>
      <c r="K113" s="67">
        <v>3.2000000000000001E-2</v>
      </c>
      <c r="L113" s="67">
        <v>130.65799999999999</v>
      </c>
      <c r="M113" s="67">
        <v>5.7000000000000002E-2</v>
      </c>
      <c r="N113" s="66">
        <v>3.6</v>
      </c>
      <c r="O113" s="52">
        <v>16</v>
      </c>
      <c r="P113" s="52">
        <v>6</v>
      </c>
      <c r="Q113" s="69"/>
      <c r="R113" s="40"/>
      <c r="S113" s="40">
        <v>2.8</v>
      </c>
      <c r="T113" s="40"/>
      <c r="U113" s="40"/>
      <c r="V113" s="40"/>
      <c r="W113" s="36">
        <f>1.59*S113-3.67</f>
        <v>0.78200000000000003</v>
      </c>
      <c r="X113" s="40">
        <v>0.8</v>
      </c>
      <c r="Y113" s="71">
        <v>3</v>
      </c>
      <c r="Z113" s="29" t="s">
        <v>8</v>
      </c>
      <c r="AA113" s="29" t="s">
        <v>5</v>
      </c>
      <c r="AB113" s="29" t="s">
        <v>20</v>
      </c>
      <c r="AC113" s="29"/>
      <c r="AD113" s="33">
        <v>1</v>
      </c>
      <c r="AE113" s="57"/>
      <c r="AF113" s="48">
        <f t="shared" si="15"/>
        <v>10000000000000</v>
      </c>
      <c r="AG113" s="58"/>
    </row>
    <row r="114" spans="1:43" x14ac:dyDescent="0.2">
      <c r="A114" s="3" t="s">
        <v>145</v>
      </c>
      <c r="B114" s="53">
        <f t="shared" si="14"/>
        <v>45088.478993055556</v>
      </c>
      <c r="C114" s="27">
        <v>2023</v>
      </c>
      <c r="D114" s="27">
        <v>6</v>
      </c>
      <c r="E114" s="27">
        <v>11</v>
      </c>
      <c r="F114" s="27">
        <v>11</v>
      </c>
      <c r="G114" s="27">
        <v>29</v>
      </c>
      <c r="H114" s="66">
        <v>45</v>
      </c>
      <c r="I114" s="66">
        <v>1.9</v>
      </c>
      <c r="J114" s="67">
        <v>48.731000000000002</v>
      </c>
      <c r="K114" s="67">
        <v>0.154</v>
      </c>
      <c r="L114" s="67">
        <v>129.75200000000001</v>
      </c>
      <c r="M114" s="67">
        <v>0.23300000000000001</v>
      </c>
      <c r="N114" s="66">
        <v>17.100000000000001</v>
      </c>
      <c r="O114" s="52">
        <v>18</v>
      </c>
      <c r="P114" s="52">
        <v>6</v>
      </c>
      <c r="Q114" s="69">
        <v>10.1</v>
      </c>
      <c r="R114" s="40"/>
      <c r="S114" s="40">
        <v>4</v>
      </c>
      <c r="T114" s="40">
        <v>4.2</v>
      </c>
      <c r="U114" s="40"/>
      <c r="V114" s="40"/>
      <c r="W114" s="36">
        <f>(Q114-4)/1.8</f>
        <v>3.3888888888888884</v>
      </c>
      <c r="X114" s="40">
        <v>3.4</v>
      </c>
      <c r="Y114" s="71">
        <v>8</v>
      </c>
      <c r="Z114" s="29" t="s">
        <v>8</v>
      </c>
      <c r="AA114" s="29" t="s">
        <v>27</v>
      </c>
      <c r="AB114" s="29" t="s">
        <v>20</v>
      </c>
      <c r="AC114" s="29"/>
      <c r="AD114" s="33">
        <v>6</v>
      </c>
      <c r="AE114" s="57"/>
      <c r="AF114" s="48">
        <f t="shared" si="15"/>
        <v>7.9432823472428304E+16</v>
      </c>
      <c r="AG114" s="58"/>
    </row>
    <row r="115" spans="1:43" x14ac:dyDescent="0.2">
      <c r="A115" s="3" t="s">
        <v>146</v>
      </c>
      <c r="B115" s="53">
        <f t="shared" si="14"/>
        <v>45089.72388888889</v>
      </c>
      <c r="C115" s="27">
        <v>2023</v>
      </c>
      <c r="D115" s="27">
        <v>6</v>
      </c>
      <c r="E115" s="27">
        <v>12</v>
      </c>
      <c r="F115" s="27">
        <v>17</v>
      </c>
      <c r="G115" s="27">
        <v>22</v>
      </c>
      <c r="H115" s="66">
        <v>24.5</v>
      </c>
      <c r="I115" s="66">
        <v>0.6</v>
      </c>
      <c r="J115" s="67">
        <v>54.661999999999999</v>
      </c>
      <c r="K115" s="67">
        <v>8.5000000000000006E-2</v>
      </c>
      <c r="L115" s="67">
        <v>133.667</v>
      </c>
      <c r="M115" s="67">
        <v>0.14599999999999999</v>
      </c>
      <c r="N115" s="66">
        <v>9.4</v>
      </c>
      <c r="O115" s="52">
        <v>5</v>
      </c>
      <c r="P115" s="52">
        <v>7</v>
      </c>
      <c r="Q115" s="69">
        <v>8.6999999999999993</v>
      </c>
      <c r="R115" s="40"/>
      <c r="S115" s="40"/>
      <c r="T115" s="40">
        <v>3.3</v>
      </c>
      <c r="U115" s="40"/>
      <c r="V115" s="40"/>
      <c r="W115" s="36">
        <f>(Q115-4)/1.8</f>
        <v>2.6111111111111107</v>
      </c>
      <c r="X115" s="40">
        <v>2.6</v>
      </c>
      <c r="Y115" s="71">
        <v>4</v>
      </c>
      <c r="Z115" s="29" t="s">
        <v>8</v>
      </c>
      <c r="AA115" s="29" t="s">
        <v>5</v>
      </c>
      <c r="AB115" s="29" t="s">
        <v>20</v>
      </c>
      <c r="AC115" s="29"/>
      <c r="AD115" s="33">
        <v>1</v>
      </c>
      <c r="AE115" s="57"/>
      <c r="AF115" s="48">
        <f t="shared" si="15"/>
        <v>5011872336272755</v>
      </c>
      <c r="AG115" s="58"/>
    </row>
    <row r="116" spans="1:43" x14ac:dyDescent="0.2">
      <c r="A116" s="3" t="s">
        <v>147</v>
      </c>
      <c r="B116" s="53">
        <f t="shared" si="14"/>
        <v>45091.722858796296</v>
      </c>
      <c r="C116" s="27">
        <v>2023</v>
      </c>
      <c r="D116" s="27">
        <v>6</v>
      </c>
      <c r="E116" s="27">
        <v>14</v>
      </c>
      <c r="F116" s="27">
        <v>17</v>
      </c>
      <c r="G116" s="27">
        <v>20</v>
      </c>
      <c r="H116" s="66">
        <v>55.8</v>
      </c>
      <c r="I116" s="66">
        <v>0.4</v>
      </c>
      <c r="J116" s="67">
        <v>54.741</v>
      </c>
      <c r="K116" s="67">
        <v>2.1999999999999999E-2</v>
      </c>
      <c r="L116" s="67">
        <v>124.32299999999999</v>
      </c>
      <c r="M116" s="67">
        <v>3.6999999999999998E-2</v>
      </c>
      <c r="N116" s="66">
        <v>2.4</v>
      </c>
      <c r="O116" s="52">
        <v>15</v>
      </c>
      <c r="P116" s="52">
        <v>7</v>
      </c>
      <c r="Q116" s="69">
        <v>7.8</v>
      </c>
      <c r="R116" s="40"/>
      <c r="S116" s="40">
        <v>3</v>
      </c>
      <c r="T116" s="40">
        <v>2.7</v>
      </c>
      <c r="U116" s="40"/>
      <c r="V116" s="40"/>
      <c r="W116" s="36">
        <f>(Q116-4)/1.8</f>
        <v>2.1111111111111112</v>
      </c>
      <c r="X116" s="40">
        <v>2.1</v>
      </c>
      <c r="Y116" s="71">
        <v>3</v>
      </c>
      <c r="Z116" s="29" t="s">
        <v>8</v>
      </c>
      <c r="AA116" s="29" t="s">
        <v>6</v>
      </c>
      <c r="AB116" s="29" t="s">
        <v>20</v>
      </c>
      <c r="AC116" s="29"/>
      <c r="AD116" s="33">
        <v>2</v>
      </c>
      <c r="AE116" s="57"/>
      <c r="AF116" s="48">
        <f t="shared" si="15"/>
        <v>891250938133751.25</v>
      </c>
      <c r="AG116" s="58"/>
    </row>
    <row r="117" spans="1:43" s="9" customFormat="1" x14ac:dyDescent="0.2">
      <c r="A117" s="3" t="s">
        <v>148</v>
      </c>
      <c r="B117" s="53">
        <f t="shared" si="14"/>
        <v>45093.302118055559</v>
      </c>
      <c r="C117" s="27">
        <v>2023</v>
      </c>
      <c r="D117" s="27">
        <v>6</v>
      </c>
      <c r="E117" s="27">
        <v>16</v>
      </c>
      <c r="F117" s="27">
        <v>7</v>
      </c>
      <c r="G117" s="27">
        <v>15</v>
      </c>
      <c r="H117" s="66">
        <v>3.7</v>
      </c>
      <c r="I117" s="66">
        <v>0.1</v>
      </c>
      <c r="J117" s="67">
        <v>54.030999999999999</v>
      </c>
      <c r="K117" s="67">
        <v>2E-3</v>
      </c>
      <c r="L117" s="67">
        <v>131.36799999999999</v>
      </c>
      <c r="M117" s="67">
        <v>3.0000000000000001E-3</v>
      </c>
      <c r="N117" s="66">
        <v>0.2</v>
      </c>
      <c r="O117" s="52">
        <v>9</v>
      </c>
      <c r="P117" s="52">
        <v>9</v>
      </c>
      <c r="Q117" s="69">
        <v>7.8</v>
      </c>
      <c r="R117" s="40"/>
      <c r="S117" s="40">
        <v>2.1</v>
      </c>
      <c r="T117" s="40">
        <v>2.7</v>
      </c>
      <c r="U117" s="40"/>
      <c r="V117" s="40"/>
      <c r="W117" s="36">
        <f>(Q117-4)/1.8</f>
        <v>2.1111111111111112</v>
      </c>
      <c r="X117" s="40">
        <v>2.1</v>
      </c>
      <c r="Y117" s="71">
        <v>3</v>
      </c>
      <c r="Z117" s="29" t="s">
        <v>8</v>
      </c>
      <c r="AA117" s="29" t="s">
        <v>6</v>
      </c>
      <c r="AB117" s="29" t="s">
        <v>20</v>
      </c>
      <c r="AC117" s="29"/>
      <c r="AD117" s="33">
        <v>2</v>
      </c>
      <c r="AE117" s="57"/>
      <c r="AF117" s="48">
        <f t="shared" si="15"/>
        <v>891250938133751.25</v>
      </c>
      <c r="AG117" s="58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1:43" x14ac:dyDescent="0.2">
      <c r="A118" s="3" t="s">
        <v>149</v>
      </c>
      <c r="B118" s="53">
        <f t="shared" si="14"/>
        <v>45093.336516203701</v>
      </c>
      <c r="C118" s="27">
        <v>2023</v>
      </c>
      <c r="D118" s="27">
        <v>6</v>
      </c>
      <c r="E118" s="27">
        <v>16</v>
      </c>
      <c r="F118" s="27">
        <v>8</v>
      </c>
      <c r="G118" s="27">
        <v>4</v>
      </c>
      <c r="H118" s="66">
        <v>35.6</v>
      </c>
      <c r="I118" s="66">
        <v>0.8</v>
      </c>
      <c r="J118" s="67">
        <v>43.732999999999997</v>
      </c>
      <c r="K118" s="67">
        <v>4.1000000000000002E-2</v>
      </c>
      <c r="L118" s="67">
        <v>136.06100000000001</v>
      </c>
      <c r="M118" s="67">
        <v>5.7000000000000002E-2</v>
      </c>
      <c r="N118" s="66">
        <v>4.5999999999999996</v>
      </c>
      <c r="O118" s="52">
        <v>354</v>
      </c>
      <c r="P118" s="52">
        <v>7</v>
      </c>
      <c r="Q118" s="69"/>
      <c r="R118" s="40"/>
      <c r="S118" s="40">
        <v>4.0999999999999996</v>
      </c>
      <c r="T118" s="40">
        <v>3.2</v>
      </c>
      <c r="U118" s="40"/>
      <c r="V118" s="40"/>
      <c r="W118" s="36">
        <f>T118</f>
        <v>3.2</v>
      </c>
      <c r="X118" s="40">
        <v>3.2</v>
      </c>
      <c r="Y118" s="71">
        <v>8</v>
      </c>
      <c r="Z118" s="29" t="s">
        <v>8</v>
      </c>
      <c r="AA118" s="29" t="s">
        <v>28</v>
      </c>
      <c r="AB118" s="29" t="s">
        <v>20</v>
      </c>
      <c r="AC118" s="29"/>
      <c r="AD118" s="33">
        <v>5</v>
      </c>
      <c r="AE118" s="57"/>
      <c r="AF118" s="48">
        <f t="shared" si="15"/>
        <v>3.981071705534992E+16</v>
      </c>
      <c r="AG118" s="58"/>
    </row>
    <row r="119" spans="1:43" x14ac:dyDescent="0.2">
      <c r="A119" s="3" t="s">
        <v>150</v>
      </c>
      <c r="B119" s="53">
        <f t="shared" si="14"/>
        <v>45094.888136574074</v>
      </c>
      <c r="C119" s="27">
        <v>2023</v>
      </c>
      <c r="D119" s="27">
        <v>6</v>
      </c>
      <c r="E119" s="27">
        <v>17</v>
      </c>
      <c r="F119" s="27">
        <v>21</v>
      </c>
      <c r="G119" s="27">
        <v>18</v>
      </c>
      <c r="H119" s="66">
        <v>55.3</v>
      </c>
      <c r="I119" s="66">
        <v>0.6</v>
      </c>
      <c r="J119" s="67">
        <v>55.731999999999999</v>
      </c>
      <c r="K119" s="67">
        <v>5.8999999999999997E-2</v>
      </c>
      <c r="L119" s="67">
        <v>130.18799999999999</v>
      </c>
      <c r="M119" s="67">
        <v>0.105</v>
      </c>
      <c r="N119" s="66">
        <v>6.6</v>
      </c>
      <c r="O119" s="52">
        <v>11</v>
      </c>
      <c r="P119" s="52">
        <v>4</v>
      </c>
      <c r="Q119" s="69">
        <v>7.1</v>
      </c>
      <c r="R119" s="40"/>
      <c r="S119" s="40"/>
      <c r="T119" s="40">
        <v>2.5</v>
      </c>
      <c r="U119" s="40"/>
      <c r="V119" s="40"/>
      <c r="W119" s="36">
        <f t="shared" ref="W119:W128" si="16">(Q119-4)/1.8</f>
        <v>1.7222222222222219</v>
      </c>
      <c r="X119" s="40">
        <v>1.7</v>
      </c>
      <c r="Y119" s="71">
        <v>3</v>
      </c>
      <c r="Z119" s="29" t="s">
        <v>8</v>
      </c>
      <c r="AA119" s="29" t="s">
        <v>5</v>
      </c>
      <c r="AB119" s="29" t="s">
        <v>20</v>
      </c>
      <c r="AC119" s="29"/>
      <c r="AD119" s="33">
        <v>1</v>
      </c>
      <c r="AE119" s="57"/>
      <c r="AF119" s="48">
        <f t="shared" si="15"/>
        <v>223872113856835.09</v>
      </c>
      <c r="AG119" s="58"/>
    </row>
    <row r="120" spans="1:43" x14ac:dyDescent="0.2">
      <c r="A120" s="3" t="s">
        <v>151</v>
      </c>
      <c r="B120" s="53">
        <f t="shared" si="14"/>
        <v>45094.954791666663</v>
      </c>
      <c r="C120" s="27">
        <v>2023</v>
      </c>
      <c r="D120" s="27">
        <v>6</v>
      </c>
      <c r="E120" s="27">
        <v>17</v>
      </c>
      <c r="F120" s="27">
        <v>22</v>
      </c>
      <c r="G120" s="27">
        <v>54</v>
      </c>
      <c r="H120" s="66">
        <v>54</v>
      </c>
      <c r="I120" s="66">
        <v>0.1</v>
      </c>
      <c r="J120" s="67">
        <v>54.387999999999998</v>
      </c>
      <c r="K120" s="67">
        <v>3.0000000000000001E-3</v>
      </c>
      <c r="L120" s="67">
        <v>132.822</v>
      </c>
      <c r="M120" s="67">
        <v>5.0000000000000001E-3</v>
      </c>
      <c r="N120" s="66">
        <v>0.3</v>
      </c>
      <c r="O120" s="52">
        <v>20</v>
      </c>
      <c r="P120" s="52">
        <v>5</v>
      </c>
      <c r="Q120" s="69">
        <v>7.5</v>
      </c>
      <c r="R120" s="40"/>
      <c r="S120" s="40"/>
      <c r="T120" s="40">
        <v>2.8</v>
      </c>
      <c r="U120" s="40"/>
      <c r="V120" s="40"/>
      <c r="W120" s="36">
        <f t="shared" si="16"/>
        <v>1.9444444444444444</v>
      </c>
      <c r="X120" s="40">
        <v>1.9</v>
      </c>
      <c r="Y120" s="71">
        <v>4</v>
      </c>
      <c r="Z120" s="29" t="s">
        <v>8</v>
      </c>
      <c r="AA120" s="29" t="s">
        <v>5</v>
      </c>
      <c r="AB120" s="29" t="s">
        <v>20</v>
      </c>
      <c r="AC120" s="29"/>
      <c r="AD120" s="33">
        <v>1</v>
      </c>
      <c r="AE120" s="57"/>
      <c r="AF120" s="48">
        <f t="shared" si="15"/>
        <v>446683592150964.06</v>
      </c>
      <c r="AG120" s="58"/>
    </row>
    <row r="121" spans="1:43" x14ac:dyDescent="0.2">
      <c r="A121" s="3" t="s">
        <v>152</v>
      </c>
      <c r="B121" s="53">
        <f t="shared" si="14"/>
        <v>45095.879351851851</v>
      </c>
      <c r="C121" s="27">
        <v>2023</v>
      </c>
      <c r="D121" s="27">
        <v>6</v>
      </c>
      <c r="E121" s="27">
        <v>18</v>
      </c>
      <c r="F121" s="27">
        <v>21</v>
      </c>
      <c r="G121" s="27">
        <v>6</v>
      </c>
      <c r="H121" s="66">
        <v>16.7</v>
      </c>
      <c r="I121" s="66">
        <v>1.3</v>
      </c>
      <c r="J121" s="67">
        <v>55.625999999999998</v>
      </c>
      <c r="K121" s="67">
        <v>8.3000000000000004E-2</v>
      </c>
      <c r="L121" s="67">
        <v>124.521</v>
      </c>
      <c r="M121" s="67">
        <v>0.14599999999999999</v>
      </c>
      <c r="N121" s="66">
        <v>9.1999999999999993</v>
      </c>
      <c r="O121" s="52">
        <v>20</v>
      </c>
      <c r="P121" s="52">
        <v>7</v>
      </c>
      <c r="Q121" s="69">
        <v>7.9</v>
      </c>
      <c r="R121" s="40"/>
      <c r="S121" s="40">
        <v>2.5</v>
      </c>
      <c r="T121" s="40">
        <v>2.8</v>
      </c>
      <c r="U121" s="40"/>
      <c r="V121" s="40"/>
      <c r="W121" s="36">
        <f t="shared" si="16"/>
        <v>2.166666666666667</v>
      </c>
      <c r="X121" s="40">
        <v>2.2000000000000002</v>
      </c>
      <c r="Y121" s="71">
        <v>3</v>
      </c>
      <c r="Z121" s="29" t="s">
        <v>8</v>
      </c>
      <c r="AA121" s="29" t="s">
        <v>5</v>
      </c>
      <c r="AB121" s="29" t="s">
        <v>20</v>
      </c>
      <c r="AC121" s="29"/>
      <c r="AD121" s="33">
        <v>1</v>
      </c>
      <c r="AE121" s="57"/>
      <c r="AF121" s="48">
        <f t="shared" si="15"/>
        <v>1258925411794173.5</v>
      </c>
      <c r="AG121" s="58"/>
    </row>
    <row r="122" spans="1:43" x14ac:dyDescent="0.2">
      <c r="A122" s="3" t="s">
        <v>153</v>
      </c>
      <c r="B122" s="53">
        <f t="shared" si="14"/>
        <v>45097.439270833333</v>
      </c>
      <c r="C122" s="27">
        <v>2023</v>
      </c>
      <c r="D122" s="27">
        <v>6</v>
      </c>
      <c r="E122" s="27">
        <v>20</v>
      </c>
      <c r="F122" s="27">
        <v>10</v>
      </c>
      <c r="G122" s="27">
        <v>32</v>
      </c>
      <c r="H122" s="66">
        <v>33.299999999999997</v>
      </c>
      <c r="I122" s="66">
        <v>0.1</v>
      </c>
      <c r="J122" s="67">
        <v>49.853999999999999</v>
      </c>
      <c r="K122" s="67">
        <v>3.6999999999999998E-2</v>
      </c>
      <c r="L122" s="67">
        <v>130.42699999999999</v>
      </c>
      <c r="M122" s="67">
        <v>5.7000000000000002E-2</v>
      </c>
      <c r="N122" s="66">
        <v>4.0999999999999996</v>
      </c>
      <c r="O122" s="52">
        <v>6</v>
      </c>
      <c r="P122" s="52">
        <v>6</v>
      </c>
      <c r="Q122" s="69">
        <v>9.6999999999999993</v>
      </c>
      <c r="R122" s="40"/>
      <c r="S122" s="40">
        <v>4</v>
      </c>
      <c r="T122" s="40">
        <v>4</v>
      </c>
      <c r="U122" s="40"/>
      <c r="V122" s="40"/>
      <c r="W122" s="36">
        <f t="shared" si="16"/>
        <v>3.1666666666666661</v>
      </c>
      <c r="X122" s="40">
        <v>3.2</v>
      </c>
      <c r="Y122" s="71">
        <v>8</v>
      </c>
      <c r="Z122" s="29" t="s">
        <v>8</v>
      </c>
      <c r="AA122" s="29" t="s">
        <v>7</v>
      </c>
      <c r="AB122" s="29" t="s">
        <v>20</v>
      </c>
      <c r="AC122" s="29"/>
      <c r="AD122" s="33">
        <v>4</v>
      </c>
      <c r="AE122" s="57"/>
      <c r="AF122" s="48">
        <f t="shared" si="15"/>
        <v>3.981071705534992E+16</v>
      </c>
      <c r="AG122" s="58"/>
    </row>
    <row r="123" spans="1:43" x14ac:dyDescent="0.2">
      <c r="A123" s="3" t="s">
        <v>154</v>
      </c>
      <c r="B123" s="53">
        <f t="shared" si="14"/>
        <v>45098.347858796296</v>
      </c>
      <c r="C123" s="27">
        <v>2023</v>
      </c>
      <c r="D123" s="27">
        <v>6</v>
      </c>
      <c r="E123" s="27">
        <v>21</v>
      </c>
      <c r="F123" s="27">
        <v>8</v>
      </c>
      <c r="G123" s="27">
        <v>20</v>
      </c>
      <c r="H123" s="66">
        <v>55</v>
      </c>
      <c r="I123" s="66">
        <v>0.1</v>
      </c>
      <c r="J123" s="67">
        <v>55.304000000000002</v>
      </c>
      <c r="K123" s="67">
        <v>3.0000000000000001E-3</v>
      </c>
      <c r="L123" s="67">
        <v>126.887</v>
      </c>
      <c r="M123" s="67">
        <v>5.0000000000000001E-3</v>
      </c>
      <c r="N123" s="66">
        <v>0.3</v>
      </c>
      <c r="O123" s="52">
        <v>25</v>
      </c>
      <c r="P123" s="52">
        <v>4</v>
      </c>
      <c r="Q123" s="69">
        <v>7.9</v>
      </c>
      <c r="R123" s="40"/>
      <c r="S123" s="40"/>
      <c r="T123" s="40">
        <v>2.7</v>
      </c>
      <c r="U123" s="40"/>
      <c r="V123" s="40"/>
      <c r="W123" s="36">
        <f t="shared" si="16"/>
        <v>2.166666666666667</v>
      </c>
      <c r="X123" s="40">
        <v>2.2000000000000002</v>
      </c>
      <c r="Y123" s="71">
        <v>3</v>
      </c>
      <c r="Z123" s="29" t="s">
        <v>8</v>
      </c>
      <c r="AA123" s="29" t="s">
        <v>5</v>
      </c>
      <c r="AB123" s="29" t="s">
        <v>20</v>
      </c>
      <c r="AC123" s="29"/>
      <c r="AD123" s="33">
        <v>1</v>
      </c>
      <c r="AE123" s="57"/>
      <c r="AF123" s="48">
        <f t="shared" si="15"/>
        <v>1258925411794173.5</v>
      </c>
      <c r="AG123" s="58"/>
    </row>
    <row r="124" spans="1:43" x14ac:dyDescent="0.2">
      <c r="A124" s="3" t="s">
        <v>155</v>
      </c>
      <c r="B124" s="53">
        <f t="shared" si="14"/>
        <v>45099.829814814817</v>
      </c>
      <c r="C124" s="27">
        <v>2023</v>
      </c>
      <c r="D124" s="27">
        <v>6</v>
      </c>
      <c r="E124" s="27">
        <v>22</v>
      </c>
      <c r="F124" s="27">
        <v>19</v>
      </c>
      <c r="G124" s="27">
        <v>54</v>
      </c>
      <c r="H124" s="66">
        <v>56.2</v>
      </c>
      <c r="I124" s="66">
        <v>0.1</v>
      </c>
      <c r="J124" s="67">
        <v>55.808</v>
      </c>
      <c r="K124" s="67">
        <v>4.0000000000000001E-3</v>
      </c>
      <c r="L124" s="67">
        <v>129.66200000000001</v>
      </c>
      <c r="M124" s="67">
        <v>6.0000000000000001E-3</v>
      </c>
      <c r="N124" s="66">
        <v>0.4</v>
      </c>
      <c r="O124" s="52">
        <v>24</v>
      </c>
      <c r="P124" s="52">
        <v>2</v>
      </c>
      <c r="Q124" s="69">
        <v>7.1</v>
      </c>
      <c r="R124" s="40"/>
      <c r="S124" s="40">
        <v>2.6</v>
      </c>
      <c r="T124" s="40">
        <v>2.6</v>
      </c>
      <c r="U124" s="40"/>
      <c r="V124" s="40"/>
      <c r="W124" s="36">
        <f t="shared" si="16"/>
        <v>1.7222222222222219</v>
      </c>
      <c r="X124" s="40">
        <v>1.7</v>
      </c>
      <c r="Y124" s="71">
        <v>3</v>
      </c>
      <c r="Z124" s="29" t="s">
        <v>8</v>
      </c>
      <c r="AA124" s="29" t="s">
        <v>5</v>
      </c>
      <c r="AB124" s="29" t="s">
        <v>20</v>
      </c>
      <c r="AC124" s="29"/>
      <c r="AD124" s="33">
        <v>1</v>
      </c>
      <c r="AE124" s="57"/>
      <c r="AF124" s="48">
        <f t="shared" si="15"/>
        <v>223872113856835.09</v>
      </c>
      <c r="AG124" s="58"/>
    </row>
    <row r="125" spans="1:43" x14ac:dyDescent="0.2">
      <c r="A125" s="3" t="s">
        <v>156</v>
      </c>
      <c r="B125" s="53">
        <f t="shared" si="14"/>
        <v>45100.119513888887</v>
      </c>
      <c r="C125" s="27">
        <v>2023</v>
      </c>
      <c r="D125" s="27">
        <v>6</v>
      </c>
      <c r="E125" s="27">
        <v>23</v>
      </c>
      <c r="F125" s="27">
        <v>2</v>
      </c>
      <c r="G125" s="27">
        <v>52</v>
      </c>
      <c r="H125" s="66">
        <v>6.3</v>
      </c>
      <c r="I125" s="66">
        <v>2.2000000000000002</v>
      </c>
      <c r="J125" s="67">
        <v>55.17</v>
      </c>
      <c r="K125" s="67">
        <v>0.13400000000000001</v>
      </c>
      <c r="L125" s="67">
        <v>132.136</v>
      </c>
      <c r="M125" s="67">
        <v>0.23400000000000001</v>
      </c>
      <c r="N125" s="66">
        <v>14.9</v>
      </c>
      <c r="O125" s="52">
        <v>20</v>
      </c>
      <c r="P125" s="52">
        <v>7</v>
      </c>
      <c r="Q125" s="69">
        <v>8.1</v>
      </c>
      <c r="R125" s="40"/>
      <c r="S125" s="40">
        <v>3.5</v>
      </c>
      <c r="T125" s="40">
        <v>3.2</v>
      </c>
      <c r="U125" s="40"/>
      <c r="V125" s="40"/>
      <c r="W125" s="36">
        <f t="shared" si="16"/>
        <v>2.2777777777777777</v>
      </c>
      <c r="X125" s="40">
        <v>2.2999999999999998</v>
      </c>
      <c r="Y125" s="71">
        <v>3</v>
      </c>
      <c r="Z125" s="29" t="s">
        <v>8</v>
      </c>
      <c r="AA125" s="29" t="s">
        <v>5</v>
      </c>
      <c r="AB125" s="29" t="s">
        <v>20</v>
      </c>
      <c r="AC125" s="29"/>
      <c r="AD125" s="33">
        <v>1</v>
      </c>
      <c r="AE125" s="57"/>
      <c r="AF125" s="48">
        <f t="shared" si="15"/>
        <v>1778279410038929</v>
      </c>
      <c r="AG125" s="58"/>
    </row>
    <row r="126" spans="1:43" x14ac:dyDescent="0.2">
      <c r="A126" s="3" t="s">
        <v>157</v>
      </c>
      <c r="B126" s="53">
        <f t="shared" si="14"/>
        <v>45101.065937500003</v>
      </c>
      <c r="C126" s="27">
        <v>2023</v>
      </c>
      <c r="D126" s="27">
        <v>6</v>
      </c>
      <c r="E126" s="27">
        <v>24</v>
      </c>
      <c r="F126" s="27">
        <v>1</v>
      </c>
      <c r="G126" s="27">
        <v>34</v>
      </c>
      <c r="H126" s="66">
        <v>57.5</v>
      </c>
      <c r="I126" s="66">
        <v>1.3</v>
      </c>
      <c r="J126" s="67">
        <v>53.29</v>
      </c>
      <c r="K126" s="67">
        <v>0.157</v>
      </c>
      <c r="L126" s="67">
        <v>133.81200000000001</v>
      </c>
      <c r="M126" s="67">
        <v>0.26200000000000001</v>
      </c>
      <c r="N126" s="66">
        <v>17.399999999999999</v>
      </c>
      <c r="O126" s="52">
        <v>5</v>
      </c>
      <c r="P126" s="52">
        <v>6</v>
      </c>
      <c r="Q126" s="69">
        <v>8.5</v>
      </c>
      <c r="R126" s="40"/>
      <c r="S126" s="40">
        <v>4</v>
      </c>
      <c r="T126" s="40">
        <v>3.5</v>
      </c>
      <c r="U126" s="40"/>
      <c r="V126" s="40"/>
      <c r="W126" s="36">
        <f t="shared" si="16"/>
        <v>2.5</v>
      </c>
      <c r="X126" s="40">
        <v>2.5</v>
      </c>
      <c r="Y126" s="71">
        <v>6</v>
      </c>
      <c r="Z126" s="29" t="s">
        <v>8</v>
      </c>
      <c r="AA126" s="29" t="s">
        <v>7</v>
      </c>
      <c r="AB126" s="29" t="s">
        <v>20</v>
      </c>
      <c r="AC126" s="29"/>
      <c r="AD126" s="33">
        <v>4</v>
      </c>
      <c r="AE126" s="57"/>
      <c r="AF126" s="48">
        <f t="shared" si="15"/>
        <v>3548133892335782</v>
      </c>
      <c r="AG126" s="58"/>
    </row>
    <row r="127" spans="1:43" x14ac:dyDescent="0.2">
      <c r="A127" s="3" t="s">
        <v>158</v>
      </c>
      <c r="B127" s="53">
        <f t="shared" si="14"/>
        <v>45102.200428240743</v>
      </c>
      <c r="C127" s="27">
        <v>2023</v>
      </c>
      <c r="D127" s="27">
        <v>6</v>
      </c>
      <c r="E127" s="27">
        <v>25</v>
      </c>
      <c r="F127" s="27">
        <v>4</v>
      </c>
      <c r="G127" s="27">
        <v>48</v>
      </c>
      <c r="H127" s="66">
        <v>37.4</v>
      </c>
      <c r="I127" s="66">
        <v>0.1</v>
      </c>
      <c r="J127" s="67">
        <v>51.106999999999999</v>
      </c>
      <c r="K127" s="67">
        <v>5.0000000000000001E-3</v>
      </c>
      <c r="L127" s="67">
        <v>136.96100000000001</v>
      </c>
      <c r="M127" s="67">
        <v>8.9999999999999993E-3</v>
      </c>
      <c r="N127" s="66">
        <v>0.6</v>
      </c>
      <c r="O127" s="52">
        <v>10</v>
      </c>
      <c r="P127" s="52">
        <v>10</v>
      </c>
      <c r="Q127" s="69">
        <v>9.4</v>
      </c>
      <c r="R127" s="40"/>
      <c r="S127" s="40">
        <v>4</v>
      </c>
      <c r="T127" s="40">
        <v>3.9</v>
      </c>
      <c r="U127" s="40"/>
      <c r="V127" s="40"/>
      <c r="W127" s="36">
        <f t="shared" si="16"/>
        <v>3</v>
      </c>
      <c r="X127" s="40">
        <v>3</v>
      </c>
      <c r="Y127" s="71">
        <v>5</v>
      </c>
      <c r="Z127" s="29" t="s">
        <v>8</v>
      </c>
      <c r="AA127" s="29" t="s">
        <v>7</v>
      </c>
      <c r="AB127" s="29" t="s">
        <v>20</v>
      </c>
      <c r="AC127" s="29"/>
      <c r="AD127" s="33">
        <v>4</v>
      </c>
      <c r="AE127" s="57"/>
      <c r="AF127" s="48">
        <f t="shared" si="15"/>
        <v>1.9952623149688948E+16</v>
      </c>
      <c r="AG127" s="58"/>
    </row>
    <row r="128" spans="1:43" x14ac:dyDescent="0.2">
      <c r="A128" s="3" t="s">
        <v>159</v>
      </c>
      <c r="B128" s="53">
        <f t="shared" si="14"/>
        <v>45104.411180555559</v>
      </c>
      <c r="C128" s="27">
        <v>2023</v>
      </c>
      <c r="D128" s="27">
        <v>6</v>
      </c>
      <c r="E128" s="27">
        <v>27</v>
      </c>
      <c r="F128" s="27">
        <v>9</v>
      </c>
      <c r="G128" s="27">
        <v>52</v>
      </c>
      <c r="H128" s="66">
        <v>6.6</v>
      </c>
      <c r="I128" s="66">
        <v>0.6</v>
      </c>
      <c r="J128" s="67">
        <v>54.243000000000002</v>
      </c>
      <c r="K128" s="67">
        <v>4.8000000000000001E-2</v>
      </c>
      <c r="L128" s="67">
        <v>127.333</v>
      </c>
      <c r="M128" s="67">
        <v>8.1000000000000003E-2</v>
      </c>
      <c r="N128" s="66">
        <v>5.3</v>
      </c>
      <c r="O128" s="52">
        <v>5</v>
      </c>
      <c r="P128" s="52">
        <v>8</v>
      </c>
      <c r="Q128" s="69">
        <v>6.1</v>
      </c>
      <c r="R128" s="40"/>
      <c r="S128" s="40"/>
      <c r="T128" s="40"/>
      <c r="U128" s="40"/>
      <c r="V128" s="40"/>
      <c r="W128" s="36">
        <f t="shared" si="16"/>
        <v>1.1666666666666665</v>
      </c>
      <c r="X128" s="40">
        <v>1.2</v>
      </c>
      <c r="Y128" s="71">
        <v>3</v>
      </c>
      <c r="Z128" s="29" t="s">
        <v>8</v>
      </c>
      <c r="AA128" s="29" t="s">
        <v>6</v>
      </c>
      <c r="AB128" s="29" t="s">
        <v>20</v>
      </c>
      <c r="AC128" s="29"/>
      <c r="AD128" s="33">
        <v>2</v>
      </c>
      <c r="AE128" s="57"/>
      <c r="AF128" s="48">
        <f t="shared" si="15"/>
        <v>39810717055349.93</v>
      </c>
      <c r="AG128" s="59"/>
      <c r="AH128" s="9"/>
      <c r="AI128" s="9"/>
      <c r="AJ128" s="9"/>
      <c r="AK128" s="9"/>
      <c r="AL128" s="9"/>
      <c r="AM128" s="9"/>
      <c r="AN128" s="9"/>
      <c r="AO128" s="9"/>
    </row>
    <row r="129" spans="1:33" x14ac:dyDescent="0.2">
      <c r="A129" s="3" t="s">
        <v>160</v>
      </c>
      <c r="B129" s="53">
        <f t="shared" si="14"/>
        <v>45104.984953703701</v>
      </c>
      <c r="C129" s="27">
        <v>2023</v>
      </c>
      <c r="D129" s="27">
        <v>6</v>
      </c>
      <c r="E129" s="27">
        <v>27</v>
      </c>
      <c r="F129" s="27">
        <v>23</v>
      </c>
      <c r="G129" s="27">
        <v>38</v>
      </c>
      <c r="H129" s="66">
        <v>20</v>
      </c>
      <c r="I129" s="66">
        <v>1.1000000000000001</v>
      </c>
      <c r="J129" s="67">
        <v>42.082999999999998</v>
      </c>
      <c r="K129" s="67">
        <v>0.189</v>
      </c>
      <c r="L129" s="67">
        <v>134.143</v>
      </c>
      <c r="M129" s="67">
        <v>0.254</v>
      </c>
      <c r="N129" s="66">
        <v>21</v>
      </c>
      <c r="O129" s="52">
        <v>442</v>
      </c>
      <c r="P129" s="52">
        <v>10</v>
      </c>
      <c r="Q129" s="69"/>
      <c r="R129" s="40">
        <v>6</v>
      </c>
      <c r="S129" s="40">
        <v>6.2</v>
      </c>
      <c r="T129" s="40">
        <v>5.9</v>
      </c>
      <c r="U129" s="40"/>
      <c r="V129" s="49">
        <v>6.096E+17</v>
      </c>
      <c r="W129" s="36">
        <f>0.667*(LOG10(V129)-9.1)</f>
        <v>5.7929249872071402</v>
      </c>
      <c r="X129" s="40">
        <v>5.8</v>
      </c>
      <c r="Y129" s="71">
        <v>14</v>
      </c>
      <c r="Z129" s="29" t="s">
        <v>8</v>
      </c>
      <c r="AA129" s="29" t="s">
        <v>28</v>
      </c>
      <c r="AB129" s="29" t="s">
        <v>20</v>
      </c>
      <c r="AC129" s="29"/>
      <c r="AD129" s="33">
        <v>5</v>
      </c>
      <c r="AE129" s="57"/>
      <c r="AF129" s="48">
        <f t="shared" si="15"/>
        <v>3.1622776601683893E+20</v>
      </c>
      <c r="AG129" s="58"/>
    </row>
    <row r="130" spans="1:33" x14ac:dyDescent="0.2">
      <c r="A130" s="3" t="s">
        <v>161</v>
      </c>
      <c r="B130" s="53">
        <f t="shared" si="14"/>
        <v>45107.552106481482</v>
      </c>
      <c r="C130" s="27">
        <v>2023</v>
      </c>
      <c r="D130" s="27">
        <v>6</v>
      </c>
      <c r="E130" s="27">
        <v>30</v>
      </c>
      <c r="F130" s="27">
        <v>13</v>
      </c>
      <c r="G130" s="27">
        <v>15</v>
      </c>
      <c r="H130" s="66">
        <v>2.4</v>
      </c>
      <c r="I130" s="66">
        <v>0.3</v>
      </c>
      <c r="J130" s="67">
        <v>52.838000000000001</v>
      </c>
      <c r="K130" s="67">
        <v>1.6E-2</v>
      </c>
      <c r="L130" s="67">
        <v>128.40100000000001</v>
      </c>
      <c r="M130" s="67">
        <v>2.7E-2</v>
      </c>
      <c r="N130" s="66">
        <v>1.8</v>
      </c>
      <c r="O130" s="52">
        <v>28</v>
      </c>
      <c r="P130" s="52">
        <v>2</v>
      </c>
      <c r="Q130" s="69">
        <v>7.6</v>
      </c>
      <c r="R130" s="40"/>
      <c r="S130" s="40"/>
      <c r="T130" s="40">
        <v>2.2000000000000002</v>
      </c>
      <c r="U130" s="40"/>
      <c r="V130" s="40"/>
      <c r="W130" s="36">
        <f>(Q130-4)/1.8</f>
        <v>1.9999999999999998</v>
      </c>
      <c r="X130" s="40">
        <v>2</v>
      </c>
      <c r="Y130" s="71">
        <v>3</v>
      </c>
      <c r="Z130" s="29" t="s">
        <v>8</v>
      </c>
      <c r="AA130" s="29" t="s">
        <v>21</v>
      </c>
      <c r="AB130" s="29" t="s">
        <v>20</v>
      </c>
      <c r="AC130" s="29"/>
      <c r="AD130" s="33">
        <v>3</v>
      </c>
      <c r="AE130" s="57"/>
      <c r="AF130" s="48">
        <f t="shared" si="15"/>
        <v>630957344480198.25</v>
      </c>
      <c r="AG130" s="58"/>
    </row>
    <row r="131" spans="1:33" x14ac:dyDescent="0.2">
      <c r="A131" s="3" t="s">
        <v>162</v>
      </c>
      <c r="B131" s="53">
        <f t="shared" si="14"/>
        <v>45108.66783564815</v>
      </c>
      <c r="C131" s="27">
        <v>2023</v>
      </c>
      <c r="D131" s="27">
        <v>7</v>
      </c>
      <c r="E131" s="27">
        <v>1</v>
      </c>
      <c r="F131" s="27">
        <v>16</v>
      </c>
      <c r="G131" s="27">
        <v>1</v>
      </c>
      <c r="H131" s="66">
        <v>41.3</v>
      </c>
      <c r="I131" s="66">
        <v>0.1</v>
      </c>
      <c r="J131" s="67">
        <v>53.878</v>
      </c>
      <c r="K131" s="67">
        <v>1.2E-2</v>
      </c>
      <c r="L131" s="67">
        <v>128.601</v>
      </c>
      <c r="M131" s="67">
        <v>0.02</v>
      </c>
      <c r="N131" s="66">
        <v>1.3</v>
      </c>
      <c r="O131" s="52">
        <v>2</v>
      </c>
      <c r="P131" s="52">
        <v>4</v>
      </c>
      <c r="Q131" s="69">
        <v>7.6</v>
      </c>
      <c r="R131" s="40"/>
      <c r="S131" s="40"/>
      <c r="T131" s="40">
        <v>2</v>
      </c>
      <c r="U131" s="40"/>
      <c r="V131" s="40"/>
      <c r="W131" s="36">
        <f>(Q131-4)/1.8</f>
        <v>1.9999999999999998</v>
      </c>
      <c r="X131" s="40">
        <v>2</v>
      </c>
      <c r="Y131" s="71">
        <v>3</v>
      </c>
      <c r="Z131" s="29" t="s">
        <v>8</v>
      </c>
      <c r="AA131" s="29" t="s">
        <v>6</v>
      </c>
      <c r="AB131" s="29" t="s">
        <v>20</v>
      </c>
      <c r="AC131" s="29"/>
      <c r="AD131" s="33">
        <v>2</v>
      </c>
      <c r="AE131" s="57"/>
      <c r="AF131" s="48">
        <f t="shared" si="15"/>
        <v>630957344480198.25</v>
      </c>
      <c r="AG131" s="58"/>
    </row>
    <row r="132" spans="1:33" x14ac:dyDescent="0.2">
      <c r="A132" s="3" t="s">
        <v>163</v>
      </c>
      <c r="B132" s="53">
        <f t="shared" si="14"/>
        <v>45114.751527777778</v>
      </c>
      <c r="C132" s="27">
        <v>2023</v>
      </c>
      <c r="D132" s="27">
        <v>7</v>
      </c>
      <c r="E132" s="27">
        <v>7</v>
      </c>
      <c r="F132" s="27">
        <v>18</v>
      </c>
      <c r="G132" s="27">
        <v>2</v>
      </c>
      <c r="H132" s="66">
        <v>12.9</v>
      </c>
      <c r="I132" s="66">
        <v>0.2</v>
      </c>
      <c r="J132" s="67">
        <v>55.85</v>
      </c>
      <c r="K132" s="67">
        <v>6.0000000000000001E-3</v>
      </c>
      <c r="L132" s="67">
        <v>124.547</v>
      </c>
      <c r="M132" s="67">
        <v>1.0999999999999999E-2</v>
      </c>
      <c r="N132" s="66">
        <v>0.7</v>
      </c>
      <c r="O132" s="52">
        <v>19</v>
      </c>
      <c r="P132" s="52">
        <v>9</v>
      </c>
      <c r="Q132" s="69">
        <v>8.1</v>
      </c>
      <c r="R132" s="40"/>
      <c r="S132" s="40">
        <v>3.1</v>
      </c>
      <c r="T132" s="40">
        <v>2.8</v>
      </c>
      <c r="U132" s="40"/>
      <c r="V132" s="40"/>
      <c r="W132" s="36">
        <f>(Q132-4)/1.8</f>
        <v>2.2777777777777777</v>
      </c>
      <c r="X132" s="40">
        <v>2.2999999999999998</v>
      </c>
      <c r="Y132" s="71">
        <v>4</v>
      </c>
      <c r="Z132" s="29" t="s">
        <v>8</v>
      </c>
      <c r="AA132" s="29" t="s">
        <v>5</v>
      </c>
      <c r="AB132" s="29" t="s">
        <v>20</v>
      </c>
      <c r="AC132" s="29"/>
      <c r="AD132" s="33">
        <v>1</v>
      </c>
      <c r="AE132" s="57"/>
      <c r="AF132" s="48">
        <f t="shared" si="15"/>
        <v>1778279410038929</v>
      </c>
      <c r="AG132" s="58"/>
    </row>
    <row r="133" spans="1:33" x14ac:dyDescent="0.2">
      <c r="A133" s="3" t="s">
        <v>164</v>
      </c>
      <c r="B133" s="53">
        <f t="shared" ref="B133:B164" si="17">DATE(C133,D133,E133)+TIME(F133,G133,H133)</f>
        <v>45115.387766203705</v>
      </c>
      <c r="C133" s="27">
        <v>2023</v>
      </c>
      <c r="D133" s="27">
        <v>7</v>
      </c>
      <c r="E133" s="27">
        <v>8</v>
      </c>
      <c r="F133" s="27">
        <v>9</v>
      </c>
      <c r="G133" s="27">
        <v>18</v>
      </c>
      <c r="H133" s="66">
        <v>23.3</v>
      </c>
      <c r="I133" s="66">
        <v>0.1</v>
      </c>
      <c r="J133" s="67">
        <v>51.988999999999997</v>
      </c>
      <c r="K133" s="67">
        <v>5.8999999999999997E-2</v>
      </c>
      <c r="L133" s="67">
        <v>131.749</v>
      </c>
      <c r="M133" s="67">
        <v>9.5000000000000001E-2</v>
      </c>
      <c r="N133" s="66">
        <v>6.5</v>
      </c>
      <c r="O133" s="52">
        <v>8</v>
      </c>
      <c r="P133" s="52">
        <v>9</v>
      </c>
      <c r="Q133" s="69">
        <v>8.1999999999999993</v>
      </c>
      <c r="R133" s="40"/>
      <c r="S133" s="40">
        <v>3.6</v>
      </c>
      <c r="T133" s="40">
        <v>3.4</v>
      </c>
      <c r="U133" s="40"/>
      <c r="V133" s="40"/>
      <c r="W133" s="36">
        <f>(Q133-4)/1.8</f>
        <v>2.333333333333333</v>
      </c>
      <c r="X133" s="40">
        <v>2.2999999999999998</v>
      </c>
      <c r="Y133" s="71">
        <v>6</v>
      </c>
      <c r="Z133" s="29" t="s">
        <v>8</v>
      </c>
      <c r="AA133" s="29" t="s">
        <v>7</v>
      </c>
      <c r="AB133" s="29" t="s">
        <v>20</v>
      </c>
      <c r="AC133" s="29"/>
      <c r="AD133" s="33">
        <v>4</v>
      </c>
      <c r="AE133" s="57"/>
      <c r="AF133" s="48">
        <f t="shared" si="15"/>
        <v>1778279410038929</v>
      </c>
      <c r="AG133" s="58"/>
    </row>
    <row r="134" spans="1:33" x14ac:dyDescent="0.2">
      <c r="A134" s="3" t="s">
        <v>165</v>
      </c>
      <c r="B134" s="53">
        <f t="shared" si="17"/>
        <v>45115.881886574076</v>
      </c>
      <c r="C134" s="27">
        <v>2023</v>
      </c>
      <c r="D134" s="27">
        <v>7</v>
      </c>
      <c r="E134" s="27">
        <v>8</v>
      </c>
      <c r="F134" s="27">
        <v>21</v>
      </c>
      <c r="G134" s="27">
        <v>9</v>
      </c>
      <c r="H134" s="66">
        <v>55.1</v>
      </c>
      <c r="I134" s="66">
        <v>4.9000000000000004</v>
      </c>
      <c r="J134" s="67">
        <v>54.317</v>
      </c>
      <c r="K134" s="67">
        <v>0.378</v>
      </c>
      <c r="L134" s="67">
        <v>126.05800000000001</v>
      </c>
      <c r="M134" s="67">
        <v>0.64700000000000002</v>
      </c>
      <c r="N134" s="66">
        <v>42</v>
      </c>
      <c r="O134" s="52">
        <v>27</v>
      </c>
      <c r="P134" s="52">
        <v>10</v>
      </c>
      <c r="Q134" s="69">
        <v>8.8000000000000007</v>
      </c>
      <c r="R134" s="40"/>
      <c r="S134" s="40">
        <v>3.5</v>
      </c>
      <c r="T134" s="40">
        <v>3</v>
      </c>
      <c r="U134" s="40"/>
      <c r="V134" s="40"/>
      <c r="W134" s="36">
        <f>(Q134-4)/1.8</f>
        <v>2.666666666666667</v>
      </c>
      <c r="X134" s="40">
        <v>2.7</v>
      </c>
      <c r="Y134" s="71">
        <v>6</v>
      </c>
      <c r="Z134" s="29" t="s">
        <v>8</v>
      </c>
      <c r="AA134" s="29" t="s">
        <v>6</v>
      </c>
      <c r="AB134" s="29" t="s">
        <v>20</v>
      </c>
      <c r="AC134" s="29"/>
      <c r="AD134" s="33">
        <v>2</v>
      </c>
      <c r="AE134" s="57"/>
      <c r="AF134" s="48">
        <f t="shared" si="15"/>
        <v>7079457843841414</v>
      </c>
      <c r="AG134" s="58"/>
    </row>
    <row r="135" spans="1:33" x14ac:dyDescent="0.2">
      <c r="A135" s="3" t="s">
        <v>166</v>
      </c>
      <c r="B135" s="53">
        <f t="shared" si="17"/>
        <v>45124.008923611109</v>
      </c>
      <c r="C135" s="27">
        <v>2023</v>
      </c>
      <c r="D135" s="27">
        <v>7</v>
      </c>
      <c r="E135" s="27">
        <v>17</v>
      </c>
      <c r="F135" s="27">
        <v>0</v>
      </c>
      <c r="G135" s="27">
        <v>12</v>
      </c>
      <c r="H135" s="66">
        <v>51.1</v>
      </c>
      <c r="I135" s="66">
        <v>1.5</v>
      </c>
      <c r="J135" s="67">
        <v>43.555</v>
      </c>
      <c r="K135" s="67">
        <v>0.08</v>
      </c>
      <c r="L135" s="67">
        <v>136.571</v>
      </c>
      <c r="M135" s="67">
        <v>0.11</v>
      </c>
      <c r="N135" s="66">
        <v>8.9</v>
      </c>
      <c r="O135" s="52">
        <v>398</v>
      </c>
      <c r="P135" s="52">
        <v>27</v>
      </c>
      <c r="Q135" s="69"/>
      <c r="R135" s="40"/>
      <c r="S135" s="40">
        <v>3.5</v>
      </c>
      <c r="T135" s="40">
        <v>3.8</v>
      </c>
      <c r="U135" s="40"/>
      <c r="V135" s="40"/>
      <c r="W135" s="36">
        <f>T135</f>
        <v>3.8</v>
      </c>
      <c r="X135" s="40">
        <v>3.8</v>
      </c>
      <c r="Y135" s="71">
        <v>6</v>
      </c>
      <c r="Z135" s="29" t="s">
        <v>8</v>
      </c>
      <c r="AA135" s="29" t="s">
        <v>28</v>
      </c>
      <c r="AB135" s="29" t="s">
        <v>20</v>
      </c>
      <c r="AC135" s="29"/>
      <c r="AD135" s="33">
        <v>5</v>
      </c>
      <c r="AE135" s="57"/>
      <c r="AF135" s="48">
        <f t="shared" si="15"/>
        <v>3.1622776601683898E+17</v>
      </c>
      <c r="AG135" s="58"/>
    </row>
    <row r="136" spans="1:33" x14ac:dyDescent="0.2">
      <c r="A136" s="3" t="s">
        <v>167</v>
      </c>
      <c r="B136" s="53">
        <f t="shared" si="17"/>
        <v>45131.243263888886</v>
      </c>
      <c r="C136" s="27">
        <v>2023</v>
      </c>
      <c r="D136" s="27">
        <v>7</v>
      </c>
      <c r="E136" s="27">
        <v>24</v>
      </c>
      <c r="F136" s="27">
        <v>5</v>
      </c>
      <c r="G136" s="27">
        <v>50</v>
      </c>
      <c r="H136" s="66">
        <v>18.600000000000001</v>
      </c>
      <c r="I136" s="66">
        <v>4.8</v>
      </c>
      <c r="J136" s="67">
        <v>55.904000000000003</v>
      </c>
      <c r="K136" s="67">
        <v>0.29599999999999999</v>
      </c>
      <c r="L136" s="67">
        <v>130.72499999999999</v>
      </c>
      <c r="M136" s="67">
        <v>0.52700000000000002</v>
      </c>
      <c r="N136" s="66">
        <v>32.9</v>
      </c>
      <c r="O136" s="52">
        <v>0</v>
      </c>
      <c r="P136" s="52">
        <v>9</v>
      </c>
      <c r="Q136" s="69">
        <v>8.4</v>
      </c>
      <c r="R136" s="40"/>
      <c r="S136" s="40"/>
      <c r="T136" s="40">
        <v>3.3</v>
      </c>
      <c r="U136" s="40"/>
      <c r="V136" s="40"/>
      <c r="W136" s="36">
        <f t="shared" ref="W136:W144" si="18">(Q136-4)/1.8</f>
        <v>2.4444444444444446</v>
      </c>
      <c r="X136" s="40">
        <v>2.4</v>
      </c>
      <c r="Y136" s="71">
        <v>5</v>
      </c>
      <c r="Z136" s="29" t="s">
        <v>8</v>
      </c>
      <c r="AA136" s="23" t="s">
        <v>33</v>
      </c>
      <c r="AB136" s="29" t="s">
        <v>20</v>
      </c>
      <c r="AC136" s="28" t="s">
        <v>32</v>
      </c>
      <c r="AD136" s="33">
        <v>1</v>
      </c>
      <c r="AE136" s="57"/>
      <c r="AF136" s="32"/>
      <c r="AG136" s="48">
        <f>POWER(10,11.8+1.5*Y136)</f>
        <v>1.9952623149688947E+19</v>
      </c>
    </row>
    <row r="137" spans="1:33" x14ac:dyDescent="0.2">
      <c r="A137" s="3" t="s">
        <v>168</v>
      </c>
      <c r="B137" s="53">
        <f t="shared" si="17"/>
        <v>45133.855636574073</v>
      </c>
      <c r="C137" s="27">
        <v>2023</v>
      </c>
      <c r="D137" s="27">
        <v>7</v>
      </c>
      <c r="E137" s="27">
        <v>26</v>
      </c>
      <c r="F137" s="27">
        <v>20</v>
      </c>
      <c r="G137" s="27">
        <v>32</v>
      </c>
      <c r="H137" s="66">
        <v>7.7</v>
      </c>
      <c r="I137" s="66">
        <v>1.9</v>
      </c>
      <c r="J137" s="67">
        <v>54.47</v>
      </c>
      <c r="K137" s="67">
        <v>0.115</v>
      </c>
      <c r="L137" s="67">
        <v>132.821</v>
      </c>
      <c r="M137" s="67">
        <v>0.19800000000000001</v>
      </c>
      <c r="N137" s="66">
        <v>12.8</v>
      </c>
      <c r="O137" s="52">
        <v>20</v>
      </c>
      <c r="P137" s="52">
        <v>6</v>
      </c>
      <c r="Q137" s="69">
        <v>7.2</v>
      </c>
      <c r="R137" s="40"/>
      <c r="S137" s="40"/>
      <c r="T137" s="40">
        <v>2.8</v>
      </c>
      <c r="U137" s="40"/>
      <c r="V137" s="40"/>
      <c r="W137" s="36">
        <f t="shared" si="18"/>
        <v>1.7777777777777779</v>
      </c>
      <c r="X137" s="40">
        <v>1.8</v>
      </c>
      <c r="Y137" s="71">
        <v>3</v>
      </c>
      <c r="Z137" s="29" t="s">
        <v>8</v>
      </c>
      <c r="AA137" s="29" t="s">
        <v>5</v>
      </c>
      <c r="AB137" s="29" t="s">
        <v>20</v>
      </c>
      <c r="AC137" s="29"/>
      <c r="AD137" s="33">
        <v>1</v>
      </c>
      <c r="AE137" s="57"/>
      <c r="AF137" s="48">
        <f t="shared" ref="AF137:AF160" si="19">POWER(10,11.8+1.5*X137)</f>
        <v>316227766016839.06</v>
      </c>
      <c r="AG137" s="58"/>
    </row>
    <row r="138" spans="1:33" x14ac:dyDescent="0.2">
      <c r="A138" s="3" t="s">
        <v>169</v>
      </c>
      <c r="B138" s="53">
        <f t="shared" si="17"/>
        <v>45135.8984837963</v>
      </c>
      <c r="C138" s="27">
        <v>2023</v>
      </c>
      <c r="D138" s="27">
        <v>7</v>
      </c>
      <c r="E138" s="27">
        <v>28</v>
      </c>
      <c r="F138" s="27">
        <v>21</v>
      </c>
      <c r="G138" s="27">
        <v>33</v>
      </c>
      <c r="H138" s="66">
        <v>49.8</v>
      </c>
      <c r="I138" s="66">
        <v>0.2</v>
      </c>
      <c r="J138" s="67">
        <v>55.802</v>
      </c>
      <c r="K138" s="67">
        <v>1.7999999999999999E-2</v>
      </c>
      <c r="L138" s="67">
        <v>129.42699999999999</v>
      </c>
      <c r="M138" s="67">
        <v>3.2000000000000001E-2</v>
      </c>
      <c r="N138" s="66">
        <v>2</v>
      </c>
      <c r="O138" s="52">
        <v>8</v>
      </c>
      <c r="P138" s="52">
        <v>2</v>
      </c>
      <c r="Q138" s="69">
        <v>6.6</v>
      </c>
      <c r="R138" s="40"/>
      <c r="S138" s="40"/>
      <c r="T138" s="40">
        <v>2.5</v>
      </c>
      <c r="U138" s="40"/>
      <c r="V138" s="40"/>
      <c r="W138" s="36">
        <f t="shared" si="18"/>
        <v>1.4444444444444442</v>
      </c>
      <c r="X138" s="40">
        <v>1.4</v>
      </c>
      <c r="Y138" s="71">
        <v>4</v>
      </c>
      <c r="Z138" s="29" t="s">
        <v>8</v>
      </c>
      <c r="AA138" s="29" t="s">
        <v>5</v>
      </c>
      <c r="AB138" s="29" t="s">
        <v>20</v>
      </c>
      <c r="AC138" s="29"/>
      <c r="AD138" s="33">
        <v>1</v>
      </c>
      <c r="AE138" s="57"/>
      <c r="AF138" s="48">
        <f t="shared" si="19"/>
        <v>79432823472428.328</v>
      </c>
      <c r="AG138" s="58"/>
    </row>
    <row r="139" spans="1:33" x14ac:dyDescent="0.2">
      <c r="A139" s="3" t="s">
        <v>170</v>
      </c>
      <c r="B139" s="53">
        <f t="shared" si="17"/>
        <v>45136.497824074075</v>
      </c>
      <c r="C139" s="27">
        <v>2023</v>
      </c>
      <c r="D139" s="27">
        <v>7</v>
      </c>
      <c r="E139" s="27">
        <v>29</v>
      </c>
      <c r="F139" s="27">
        <v>11</v>
      </c>
      <c r="G139" s="27">
        <v>56</v>
      </c>
      <c r="H139" s="66">
        <v>52.2</v>
      </c>
      <c r="I139" s="66">
        <v>6.5</v>
      </c>
      <c r="J139" s="67">
        <v>55.302</v>
      </c>
      <c r="K139" s="67">
        <v>0.46800000000000003</v>
      </c>
      <c r="L139" s="67">
        <v>128.80199999999999</v>
      </c>
      <c r="M139" s="67">
        <v>0.82099999999999995</v>
      </c>
      <c r="N139" s="66">
        <v>52</v>
      </c>
      <c r="O139" s="52">
        <v>5</v>
      </c>
      <c r="P139" s="52">
        <v>6</v>
      </c>
      <c r="Q139" s="69">
        <v>8</v>
      </c>
      <c r="R139" s="40"/>
      <c r="S139" s="40">
        <v>3.1</v>
      </c>
      <c r="T139" s="40">
        <v>2.7</v>
      </c>
      <c r="U139" s="40"/>
      <c r="V139" s="40"/>
      <c r="W139" s="36">
        <f t="shared" si="18"/>
        <v>2.2222222222222223</v>
      </c>
      <c r="X139" s="40">
        <v>2.2000000000000002</v>
      </c>
      <c r="Y139" s="71">
        <v>5</v>
      </c>
      <c r="Z139" s="29" t="s">
        <v>8</v>
      </c>
      <c r="AA139" s="29" t="s">
        <v>5</v>
      </c>
      <c r="AB139" s="29" t="s">
        <v>20</v>
      </c>
      <c r="AC139" s="29"/>
      <c r="AD139" s="33">
        <v>1</v>
      </c>
      <c r="AE139" s="57"/>
      <c r="AF139" s="48">
        <f t="shared" si="19"/>
        <v>1258925411794173.5</v>
      </c>
      <c r="AG139" s="58"/>
    </row>
    <row r="140" spans="1:33" x14ac:dyDescent="0.2">
      <c r="A140" s="3" t="s">
        <v>171</v>
      </c>
      <c r="B140" s="53">
        <f t="shared" si="17"/>
        <v>45141.601018518515</v>
      </c>
      <c r="C140" s="21">
        <v>2023</v>
      </c>
      <c r="D140" s="22">
        <v>8</v>
      </c>
      <c r="E140" s="22">
        <v>3</v>
      </c>
      <c r="F140" s="22">
        <v>14</v>
      </c>
      <c r="G140" s="22">
        <v>25</v>
      </c>
      <c r="H140" s="66">
        <v>28.1</v>
      </c>
      <c r="I140" s="66">
        <v>1.2</v>
      </c>
      <c r="J140" s="67">
        <v>54.198999999999998</v>
      </c>
      <c r="K140" s="67">
        <v>5.1999999999999998E-2</v>
      </c>
      <c r="L140" s="67">
        <v>126.248</v>
      </c>
      <c r="M140" s="67">
        <v>8.8999999999999996E-2</v>
      </c>
      <c r="N140" s="66">
        <v>5.8</v>
      </c>
      <c r="O140" s="52">
        <v>17</v>
      </c>
      <c r="P140" s="52">
        <v>6</v>
      </c>
      <c r="Q140" s="68">
        <v>6.7</v>
      </c>
      <c r="R140" s="34"/>
      <c r="S140" s="34">
        <v>2.6</v>
      </c>
      <c r="T140" s="34">
        <v>1.5</v>
      </c>
      <c r="U140" s="34"/>
      <c r="V140" s="34"/>
      <c r="W140" s="36">
        <f t="shared" si="18"/>
        <v>1.5</v>
      </c>
      <c r="X140" s="40">
        <v>1.5</v>
      </c>
      <c r="Y140" s="37">
        <v>4</v>
      </c>
      <c r="Z140" s="21" t="s">
        <v>8</v>
      </c>
      <c r="AA140" s="23" t="s">
        <v>6</v>
      </c>
      <c r="AB140" s="4" t="s">
        <v>20</v>
      </c>
      <c r="AC140" s="38"/>
      <c r="AD140" s="35">
        <v>2</v>
      </c>
      <c r="AE140" s="54"/>
      <c r="AF140" s="48">
        <f t="shared" si="19"/>
        <v>112201845430197.23</v>
      </c>
      <c r="AG140" s="58"/>
    </row>
    <row r="141" spans="1:33" x14ac:dyDescent="0.2">
      <c r="A141" s="3" t="s">
        <v>172</v>
      </c>
      <c r="B141" s="53">
        <f t="shared" si="17"/>
        <v>45141.789421296293</v>
      </c>
      <c r="C141" s="28">
        <v>2023</v>
      </c>
      <c r="D141" s="22">
        <v>8</v>
      </c>
      <c r="E141" s="22">
        <v>3</v>
      </c>
      <c r="F141" s="22">
        <v>18</v>
      </c>
      <c r="G141" s="22">
        <v>56</v>
      </c>
      <c r="H141" s="66">
        <v>46.3</v>
      </c>
      <c r="I141" s="66">
        <v>4</v>
      </c>
      <c r="J141" s="67">
        <v>55.783999999999999</v>
      </c>
      <c r="K141" s="67">
        <v>0.25</v>
      </c>
      <c r="L141" s="67">
        <v>124.544</v>
      </c>
      <c r="M141" s="67">
        <v>0.44400000000000001</v>
      </c>
      <c r="N141" s="66">
        <v>27.8</v>
      </c>
      <c r="O141" s="52">
        <v>19</v>
      </c>
      <c r="P141" s="52">
        <v>9</v>
      </c>
      <c r="Q141" s="68">
        <v>7.3</v>
      </c>
      <c r="R141" s="34"/>
      <c r="S141" s="34">
        <v>2.6</v>
      </c>
      <c r="T141" s="34">
        <v>2.7</v>
      </c>
      <c r="U141" s="34"/>
      <c r="V141" s="34"/>
      <c r="W141" s="36">
        <f t="shared" si="18"/>
        <v>1.8333333333333333</v>
      </c>
      <c r="X141" s="40">
        <v>1.8</v>
      </c>
      <c r="Y141" s="37">
        <v>5</v>
      </c>
      <c r="Z141" s="28" t="s">
        <v>8</v>
      </c>
      <c r="AA141" s="23" t="s">
        <v>5</v>
      </c>
      <c r="AB141" s="46" t="s">
        <v>20</v>
      </c>
      <c r="AC141" s="38"/>
      <c r="AD141" s="35">
        <v>1</v>
      </c>
      <c r="AE141" s="54"/>
      <c r="AF141" s="48">
        <f t="shared" si="19"/>
        <v>316227766016839.06</v>
      </c>
      <c r="AG141" s="58"/>
    </row>
    <row r="142" spans="1:33" x14ac:dyDescent="0.2">
      <c r="A142" s="3" t="s">
        <v>173</v>
      </c>
      <c r="B142" s="53">
        <f t="shared" si="17"/>
        <v>45143.864155092589</v>
      </c>
      <c r="C142" s="21">
        <v>2023</v>
      </c>
      <c r="D142" s="22">
        <v>8</v>
      </c>
      <c r="E142" s="22">
        <v>5</v>
      </c>
      <c r="F142" s="22">
        <v>20</v>
      </c>
      <c r="G142" s="22">
        <v>44</v>
      </c>
      <c r="H142" s="66">
        <v>23.3</v>
      </c>
      <c r="I142" s="66">
        <v>0.1</v>
      </c>
      <c r="J142" s="67">
        <v>54.05</v>
      </c>
      <c r="K142" s="67">
        <v>3.0000000000000001E-3</v>
      </c>
      <c r="L142" s="67">
        <v>127.881</v>
      </c>
      <c r="M142" s="67">
        <v>5.0000000000000001E-3</v>
      </c>
      <c r="N142" s="66">
        <v>0.3</v>
      </c>
      <c r="O142" s="52">
        <v>6</v>
      </c>
      <c r="P142" s="52">
        <v>3</v>
      </c>
      <c r="Q142" s="68">
        <v>6.5</v>
      </c>
      <c r="R142" s="34"/>
      <c r="S142" s="34">
        <v>2.5</v>
      </c>
      <c r="T142" s="34">
        <v>1</v>
      </c>
      <c r="U142" s="34"/>
      <c r="V142" s="34"/>
      <c r="W142" s="36">
        <f t="shared" si="18"/>
        <v>1.3888888888888888</v>
      </c>
      <c r="X142" s="40">
        <v>1.4</v>
      </c>
      <c r="Y142" s="37">
        <v>4</v>
      </c>
      <c r="Z142" s="21" t="s">
        <v>8</v>
      </c>
      <c r="AA142" s="23" t="s">
        <v>6</v>
      </c>
      <c r="AB142" s="4" t="s">
        <v>20</v>
      </c>
      <c r="AC142" s="38"/>
      <c r="AD142" s="35">
        <v>2</v>
      </c>
      <c r="AE142" s="54"/>
      <c r="AF142" s="48">
        <f t="shared" si="19"/>
        <v>79432823472428.328</v>
      </c>
      <c r="AG142" s="58"/>
    </row>
    <row r="143" spans="1:33" x14ac:dyDescent="0.2">
      <c r="A143" s="3" t="s">
        <v>174</v>
      </c>
      <c r="B143" s="53">
        <f t="shared" si="17"/>
        <v>45145.669849537036</v>
      </c>
      <c r="C143" s="21">
        <v>2023</v>
      </c>
      <c r="D143" s="22">
        <v>8</v>
      </c>
      <c r="E143" s="22">
        <v>7</v>
      </c>
      <c r="F143" s="22">
        <v>16</v>
      </c>
      <c r="G143" s="22">
        <v>4</v>
      </c>
      <c r="H143" s="66">
        <v>35.6</v>
      </c>
      <c r="I143" s="66">
        <v>0.9</v>
      </c>
      <c r="J143" s="67">
        <v>53.042999999999999</v>
      </c>
      <c r="K143" s="67">
        <v>5.8999999999999997E-2</v>
      </c>
      <c r="L143" s="67">
        <v>132.46899999999999</v>
      </c>
      <c r="M143" s="67">
        <v>9.9000000000000005E-2</v>
      </c>
      <c r="N143" s="66">
        <v>6.6</v>
      </c>
      <c r="O143" s="52">
        <v>20</v>
      </c>
      <c r="P143" s="52">
        <v>6</v>
      </c>
      <c r="Q143" s="68">
        <v>7.1</v>
      </c>
      <c r="R143" s="34"/>
      <c r="S143" s="34">
        <v>2.9</v>
      </c>
      <c r="T143" s="34">
        <v>2.7</v>
      </c>
      <c r="U143" s="34"/>
      <c r="V143" s="34"/>
      <c r="W143" s="36">
        <f t="shared" si="18"/>
        <v>1.7222222222222219</v>
      </c>
      <c r="X143" s="40">
        <v>1.7</v>
      </c>
      <c r="Y143" s="37">
        <v>4</v>
      </c>
      <c r="Z143" s="21" t="s">
        <v>8</v>
      </c>
      <c r="AA143" s="23" t="s">
        <v>6</v>
      </c>
      <c r="AB143" s="4" t="s">
        <v>20</v>
      </c>
      <c r="AC143" s="38"/>
      <c r="AD143" s="35">
        <v>2</v>
      </c>
      <c r="AE143" s="54"/>
      <c r="AF143" s="48">
        <f t="shared" si="19"/>
        <v>223872113856835.09</v>
      </c>
      <c r="AG143" s="58"/>
    </row>
    <row r="144" spans="1:33" x14ac:dyDescent="0.2">
      <c r="A144" s="3" t="s">
        <v>175</v>
      </c>
      <c r="B144" s="53">
        <f t="shared" si="17"/>
        <v>45145.705497685187</v>
      </c>
      <c r="C144" s="21">
        <v>2023</v>
      </c>
      <c r="D144" s="22">
        <v>8</v>
      </c>
      <c r="E144" s="22">
        <v>7</v>
      </c>
      <c r="F144" s="22">
        <v>16</v>
      </c>
      <c r="G144" s="22">
        <v>55</v>
      </c>
      <c r="H144" s="66">
        <v>55.4</v>
      </c>
      <c r="I144" s="66">
        <v>0.1</v>
      </c>
      <c r="J144" s="67">
        <v>54.664999999999999</v>
      </c>
      <c r="K144" s="67">
        <v>2.7E-2</v>
      </c>
      <c r="L144" s="67">
        <v>126.479</v>
      </c>
      <c r="M144" s="67">
        <v>4.7E-2</v>
      </c>
      <c r="N144" s="66">
        <v>3</v>
      </c>
      <c r="O144" s="52">
        <v>8</v>
      </c>
      <c r="P144" s="52">
        <v>2</v>
      </c>
      <c r="Q144" s="68">
        <v>6.4</v>
      </c>
      <c r="R144" s="34"/>
      <c r="S144" s="34"/>
      <c r="T144" s="34">
        <v>1.8</v>
      </c>
      <c r="U144" s="34"/>
      <c r="V144" s="34"/>
      <c r="W144" s="36">
        <f t="shared" si="18"/>
        <v>1.3333333333333335</v>
      </c>
      <c r="X144" s="40">
        <v>1.3</v>
      </c>
      <c r="Y144" s="37">
        <v>4</v>
      </c>
      <c r="Z144" s="21" t="s">
        <v>8</v>
      </c>
      <c r="AA144" s="23" t="s">
        <v>6</v>
      </c>
      <c r="AB144" s="4" t="s">
        <v>20</v>
      </c>
      <c r="AC144" s="38"/>
      <c r="AD144" s="35">
        <v>2</v>
      </c>
      <c r="AE144" s="54"/>
      <c r="AF144" s="48">
        <f t="shared" si="19"/>
        <v>56234132519035.117</v>
      </c>
      <c r="AG144" s="58"/>
    </row>
    <row r="145" spans="1:43" x14ac:dyDescent="0.2">
      <c r="A145" s="3" t="s">
        <v>176</v>
      </c>
      <c r="B145" s="53">
        <f t="shared" si="17"/>
        <v>45150.440312500003</v>
      </c>
      <c r="C145" s="28">
        <v>2023</v>
      </c>
      <c r="D145" s="22">
        <v>8</v>
      </c>
      <c r="E145" s="22">
        <v>12</v>
      </c>
      <c r="F145" s="22">
        <v>10</v>
      </c>
      <c r="G145" s="22">
        <v>34</v>
      </c>
      <c r="H145" s="66">
        <v>3.8</v>
      </c>
      <c r="I145" s="66">
        <v>0.7</v>
      </c>
      <c r="J145" s="67">
        <v>54.533000000000001</v>
      </c>
      <c r="K145" s="67">
        <v>4.3999999999999997E-2</v>
      </c>
      <c r="L145" s="67">
        <v>130.97999999999999</v>
      </c>
      <c r="M145" s="67">
        <v>7.5999999999999998E-2</v>
      </c>
      <c r="N145" s="66">
        <v>4.9000000000000004</v>
      </c>
      <c r="O145" s="52">
        <v>19</v>
      </c>
      <c r="P145" s="52">
        <v>2</v>
      </c>
      <c r="Q145" s="68"/>
      <c r="R145" s="34"/>
      <c r="S145" s="34">
        <v>2</v>
      </c>
      <c r="T145" s="34">
        <v>2.7</v>
      </c>
      <c r="U145" s="34"/>
      <c r="V145" s="34"/>
      <c r="W145" s="36">
        <f>T145</f>
        <v>2.7</v>
      </c>
      <c r="X145" s="40">
        <v>2.7</v>
      </c>
      <c r="Y145" s="37">
        <v>4</v>
      </c>
      <c r="Z145" s="28" t="s">
        <v>8</v>
      </c>
      <c r="AA145" s="23" t="s">
        <v>5</v>
      </c>
      <c r="AB145" s="46" t="s">
        <v>20</v>
      </c>
      <c r="AC145" s="38"/>
      <c r="AD145" s="35">
        <v>1</v>
      </c>
      <c r="AE145" s="54"/>
      <c r="AF145" s="48">
        <f t="shared" si="19"/>
        <v>7079457843841414</v>
      </c>
      <c r="AG145" s="58"/>
    </row>
    <row r="146" spans="1:43" x14ac:dyDescent="0.2">
      <c r="A146" s="3" t="s">
        <v>177</v>
      </c>
      <c r="B146" s="53">
        <f t="shared" si="17"/>
        <v>45150.927002314813</v>
      </c>
      <c r="C146" s="21">
        <v>2023</v>
      </c>
      <c r="D146" s="22">
        <v>8</v>
      </c>
      <c r="E146" s="22">
        <v>12</v>
      </c>
      <c r="F146" s="22">
        <v>22</v>
      </c>
      <c r="G146" s="22">
        <v>14</v>
      </c>
      <c r="H146" s="66">
        <v>53.9</v>
      </c>
      <c r="I146" s="66">
        <v>4.0999999999999996</v>
      </c>
      <c r="J146" s="67">
        <v>54.719000000000001</v>
      </c>
      <c r="K146" s="67">
        <v>0.249</v>
      </c>
      <c r="L146" s="67">
        <v>123.634</v>
      </c>
      <c r="M146" s="67">
        <v>0.42899999999999999</v>
      </c>
      <c r="N146" s="66">
        <v>27.6</v>
      </c>
      <c r="O146" s="52">
        <v>9</v>
      </c>
      <c r="P146" s="52">
        <v>8</v>
      </c>
      <c r="Q146" s="68">
        <v>9.6</v>
      </c>
      <c r="R146" s="34"/>
      <c r="S146" s="34">
        <v>4</v>
      </c>
      <c r="T146" s="34">
        <v>3.6</v>
      </c>
      <c r="U146" s="34"/>
      <c r="V146" s="34"/>
      <c r="W146" s="36">
        <f t="shared" ref="W146:W151" si="20">(Q146-4)/1.8</f>
        <v>3.1111111111111107</v>
      </c>
      <c r="X146" s="40">
        <v>3.1</v>
      </c>
      <c r="Y146" s="37">
        <v>6</v>
      </c>
      <c r="Z146" s="21" t="s">
        <v>8</v>
      </c>
      <c r="AA146" s="23" t="s">
        <v>6</v>
      </c>
      <c r="AB146" s="4" t="s">
        <v>20</v>
      </c>
      <c r="AC146" s="38"/>
      <c r="AD146" s="35">
        <v>2</v>
      </c>
      <c r="AE146" s="54"/>
      <c r="AF146" s="48">
        <f t="shared" si="19"/>
        <v>2.8183829312644916E+16</v>
      </c>
      <c r="AG146" s="58"/>
    </row>
    <row r="147" spans="1:43" x14ac:dyDescent="0.2">
      <c r="A147" s="3" t="s">
        <v>178</v>
      </c>
      <c r="B147" s="53">
        <f t="shared" si="17"/>
        <v>45152.198437500003</v>
      </c>
      <c r="C147" s="21">
        <v>2023</v>
      </c>
      <c r="D147" s="22">
        <v>8</v>
      </c>
      <c r="E147" s="22">
        <v>14</v>
      </c>
      <c r="F147" s="22">
        <v>4</v>
      </c>
      <c r="G147" s="22">
        <v>45</v>
      </c>
      <c r="H147" s="66">
        <v>45.2</v>
      </c>
      <c r="I147" s="66">
        <v>1.9</v>
      </c>
      <c r="J147" s="67">
        <v>55.795999999999999</v>
      </c>
      <c r="K147" s="67">
        <v>0.122</v>
      </c>
      <c r="L147" s="67">
        <v>129.66499999999999</v>
      </c>
      <c r="M147" s="67">
        <v>0.216</v>
      </c>
      <c r="N147" s="66">
        <v>13.5</v>
      </c>
      <c r="O147" s="52">
        <v>19</v>
      </c>
      <c r="P147" s="52">
        <v>9</v>
      </c>
      <c r="Q147" s="68">
        <v>8</v>
      </c>
      <c r="R147" s="34"/>
      <c r="S147" s="34">
        <v>3.3</v>
      </c>
      <c r="T147" s="34">
        <v>2.9</v>
      </c>
      <c r="U147" s="34"/>
      <c r="V147" s="34"/>
      <c r="W147" s="36">
        <f t="shared" si="20"/>
        <v>2.2222222222222223</v>
      </c>
      <c r="X147" s="40">
        <v>2.2000000000000002</v>
      </c>
      <c r="Y147" s="37">
        <v>4</v>
      </c>
      <c r="Z147" s="21" t="s">
        <v>8</v>
      </c>
      <c r="AA147" s="23" t="s">
        <v>5</v>
      </c>
      <c r="AB147" s="4" t="s">
        <v>20</v>
      </c>
      <c r="AC147" s="38"/>
      <c r="AD147" s="35">
        <v>1</v>
      </c>
      <c r="AE147" s="54"/>
      <c r="AF147" s="48">
        <f t="shared" si="19"/>
        <v>1258925411794173.5</v>
      </c>
      <c r="AG147" s="58"/>
    </row>
    <row r="148" spans="1:43" x14ac:dyDescent="0.2">
      <c r="A148" s="3" t="s">
        <v>179</v>
      </c>
      <c r="B148" s="53">
        <f t="shared" si="17"/>
        <v>45152.560219907406</v>
      </c>
      <c r="C148" s="28">
        <v>2023</v>
      </c>
      <c r="D148" s="22">
        <v>8</v>
      </c>
      <c r="E148" s="22">
        <v>14</v>
      </c>
      <c r="F148" s="22">
        <v>13</v>
      </c>
      <c r="G148" s="22">
        <v>26</v>
      </c>
      <c r="H148" s="66">
        <v>43.6</v>
      </c>
      <c r="I148" s="66">
        <v>2.6</v>
      </c>
      <c r="J148" s="67">
        <v>54.203000000000003</v>
      </c>
      <c r="K148" s="67">
        <v>0.161</v>
      </c>
      <c r="L148" s="67">
        <v>126.31100000000001</v>
      </c>
      <c r="M148" s="67">
        <v>0.27500000000000002</v>
      </c>
      <c r="N148" s="66">
        <v>17.899999999999999</v>
      </c>
      <c r="O148" s="52">
        <v>15</v>
      </c>
      <c r="P148" s="52">
        <v>6</v>
      </c>
      <c r="Q148" s="68">
        <v>6.6</v>
      </c>
      <c r="R148" s="34"/>
      <c r="S148" s="34">
        <v>2.7</v>
      </c>
      <c r="T148" s="34">
        <v>1.8</v>
      </c>
      <c r="U148" s="34"/>
      <c r="V148" s="34"/>
      <c r="W148" s="36">
        <f t="shared" si="20"/>
        <v>1.4444444444444442</v>
      </c>
      <c r="X148" s="40">
        <v>1.4</v>
      </c>
      <c r="Y148" s="37">
        <v>4</v>
      </c>
      <c r="Z148" s="28" t="s">
        <v>8</v>
      </c>
      <c r="AA148" s="23" t="s">
        <v>6</v>
      </c>
      <c r="AB148" s="46" t="s">
        <v>20</v>
      </c>
      <c r="AC148" s="38"/>
      <c r="AD148" s="35">
        <v>2</v>
      </c>
      <c r="AE148" s="54"/>
      <c r="AF148" s="48">
        <f t="shared" si="19"/>
        <v>79432823472428.328</v>
      </c>
      <c r="AG148" s="58"/>
    </row>
    <row r="149" spans="1:43" s="9" customFormat="1" x14ac:dyDescent="0.2">
      <c r="A149" s="3" t="s">
        <v>180</v>
      </c>
      <c r="B149" s="53">
        <f t="shared" si="17"/>
        <v>45157.516296296293</v>
      </c>
      <c r="C149" s="21">
        <v>2023</v>
      </c>
      <c r="D149" s="22">
        <v>8</v>
      </c>
      <c r="E149" s="22">
        <v>19</v>
      </c>
      <c r="F149" s="22">
        <v>12</v>
      </c>
      <c r="G149" s="22">
        <v>23</v>
      </c>
      <c r="H149" s="66">
        <v>28</v>
      </c>
      <c r="I149" s="66">
        <v>2.6</v>
      </c>
      <c r="J149" s="67">
        <v>54.648000000000003</v>
      </c>
      <c r="K149" s="67">
        <v>0.159</v>
      </c>
      <c r="L149" s="67">
        <v>131.678</v>
      </c>
      <c r="M149" s="67">
        <v>0.27500000000000002</v>
      </c>
      <c r="N149" s="66">
        <v>17.7</v>
      </c>
      <c r="O149" s="52">
        <v>8</v>
      </c>
      <c r="P149" s="52">
        <v>5</v>
      </c>
      <c r="Q149" s="68">
        <v>7.6</v>
      </c>
      <c r="R149" s="34"/>
      <c r="S149" s="34">
        <v>3</v>
      </c>
      <c r="T149" s="34">
        <v>2.6</v>
      </c>
      <c r="U149" s="34"/>
      <c r="V149" s="34"/>
      <c r="W149" s="36">
        <f t="shared" si="20"/>
        <v>1.9999999999999998</v>
      </c>
      <c r="X149" s="40">
        <v>2</v>
      </c>
      <c r="Y149" s="37">
        <v>3</v>
      </c>
      <c r="Z149" s="21" t="s">
        <v>8</v>
      </c>
      <c r="AA149" s="23" t="s">
        <v>5</v>
      </c>
      <c r="AB149" s="4" t="s">
        <v>20</v>
      </c>
      <c r="AC149" s="38"/>
      <c r="AD149" s="35">
        <v>1</v>
      </c>
      <c r="AE149" s="54"/>
      <c r="AF149" s="48">
        <f t="shared" si="19"/>
        <v>630957344480198.25</v>
      </c>
      <c r="AG149" s="58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</row>
    <row r="150" spans="1:43" x14ac:dyDescent="0.2">
      <c r="A150" s="3" t="s">
        <v>181</v>
      </c>
      <c r="B150" s="53">
        <f t="shared" si="17"/>
        <v>45158.945555555554</v>
      </c>
      <c r="C150" s="21">
        <v>2023</v>
      </c>
      <c r="D150" s="22">
        <v>8</v>
      </c>
      <c r="E150" s="22">
        <v>20</v>
      </c>
      <c r="F150" s="22">
        <v>22</v>
      </c>
      <c r="G150" s="22">
        <v>41</v>
      </c>
      <c r="H150" s="66">
        <v>36</v>
      </c>
      <c r="I150" s="66">
        <v>2.4</v>
      </c>
      <c r="J150" s="67">
        <v>53.320999999999998</v>
      </c>
      <c r="K150" s="67">
        <v>0.218</v>
      </c>
      <c r="L150" s="67">
        <v>135.21299999999999</v>
      </c>
      <c r="M150" s="67">
        <v>0.36399999999999999</v>
      </c>
      <c r="N150" s="66">
        <v>24.2</v>
      </c>
      <c r="O150" s="52">
        <v>9</v>
      </c>
      <c r="P150" s="52">
        <v>9</v>
      </c>
      <c r="Q150" s="68">
        <v>8.6</v>
      </c>
      <c r="R150" s="34"/>
      <c r="S150" s="34">
        <v>3.6</v>
      </c>
      <c r="T150" s="34">
        <v>3.4</v>
      </c>
      <c r="U150" s="34"/>
      <c r="V150" s="34"/>
      <c r="W150" s="36">
        <f t="shared" si="20"/>
        <v>2.5555555555555554</v>
      </c>
      <c r="X150" s="40">
        <v>2.6</v>
      </c>
      <c r="Y150" s="37">
        <v>5</v>
      </c>
      <c r="Z150" s="21" t="s">
        <v>8</v>
      </c>
      <c r="AA150" s="23" t="s">
        <v>7</v>
      </c>
      <c r="AB150" s="4" t="s">
        <v>20</v>
      </c>
      <c r="AC150" s="38"/>
      <c r="AD150" s="35">
        <v>4</v>
      </c>
      <c r="AE150" s="54"/>
      <c r="AF150" s="48">
        <f t="shared" si="19"/>
        <v>5011872336272755</v>
      </c>
      <c r="AG150" s="58"/>
    </row>
    <row r="151" spans="1:43" x14ac:dyDescent="0.2">
      <c r="A151" s="3" t="s">
        <v>182</v>
      </c>
      <c r="B151" s="53">
        <f t="shared" si="17"/>
        <v>45162.284884259258</v>
      </c>
      <c r="C151" s="21">
        <v>2023</v>
      </c>
      <c r="D151" s="22">
        <v>8</v>
      </c>
      <c r="E151" s="22">
        <v>24</v>
      </c>
      <c r="F151" s="22">
        <v>6</v>
      </c>
      <c r="G151" s="22">
        <v>50</v>
      </c>
      <c r="H151" s="66">
        <v>14.5</v>
      </c>
      <c r="I151" s="66">
        <v>0.5</v>
      </c>
      <c r="J151" s="67">
        <v>55.68</v>
      </c>
      <c r="K151" s="67">
        <v>3.3000000000000002E-2</v>
      </c>
      <c r="L151" s="67">
        <v>132.58699999999999</v>
      </c>
      <c r="M151" s="67">
        <v>5.8999999999999997E-2</v>
      </c>
      <c r="N151" s="66">
        <v>3.7</v>
      </c>
      <c r="O151" s="52">
        <v>18</v>
      </c>
      <c r="P151" s="52">
        <v>2</v>
      </c>
      <c r="Q151" s="68">
        <v>7.9</v>
      </c>
      <c r="R151" s="34"/>
      <c r="S151" s="34">
        <v>4</v>
      </c>
      <c r="T151" s="34">
        <v>3</v>
      </c>
      <c r="U151" s="34"/>
      <c r="V151" s="34"/>
      <c r="W151" s="36">
        <f t="shared" si="20"/>
        <v>2.166666666666667</v>
      </c>
      <c r="X151" s="40">
        <v>2.2000000000000002</v>
      </c>
      <c r="Y151" s="37">
        <v>4</v>
      </c>
      <c r="Z151" s="21" t="s">
        <v>8</v>
      </c>
      <c r="AA151" s="23" t="s">
        <v>5</v>
      </c>
      <c r="AB151" s="4" t="s">
        <v>20</v>
      </c>
      <c r="AC151" s="38"/>
      <c r="AD151" s="35">
        <v>1</v>
      </c>
      <c r="AE151" s="54"/>
      <c r="AF151" s="48">
        <f t="shared" si="19"/>
        <v>1258925411794173.5</v>
      </c>
      <c r="AG151" s="58"/>
    </row>
    <row r="152" spans="1:43" x14ac:dyDescent="0.2">
      <c r="A152" s="3" t="s">
        <v>183</v>
      </c>
      <c r="B152" s="53">
        <f t="shared" si="17"/>
        <v>45171.647951388892</v>
      </c>
      <c r="C152" s="21">
        <v>2023</v>
      </c>
      <c r="D152" s="22">
        <v>9</v>
      </c>
      <c r="E152" s="22">
        <v>2</v>
      </c>
      <c r="F152" s="22">
        <v>15</v>
      </c>
      <c r="G152" s="22">
        <v>33</v>
      </c>
      <c r="H152" s="66">
        <v>3.5</v>
      </c>
      <c r="I152" s="66">
        <v>0.5</v>
      </c>
      <c r="J152" s="67">
        <v>51.905999999999999</v>
      </c>
      <c r="K152" s="67">
        <v>0.14399999999999999</v>
      </c>
      <c r="L152" s="67">
        <v>135.00700000000001</v>
      </c>
      <c r="M152" s="67">
        <v>0.23300000000000001</v>
      </c>
      <c r="N152" s="66">
        <v>16</v>
      </c>
      <c r="O152" s="52">
        <v>26</v>
      </c>
      <c r="P152" s="52">
        <v>9</v>
      </c>
      <c r="Q152" s="68">
        <v>12.1</v>
      </c>
      <c r="R152" s="34"/>
      <c r="S152" s="34"/>
      <c r="T152" s="34">
        <v>4.7</v>
      </c>
      <c r="U152" s="34">
        <v>4.2</v>
      </c>
      <c r="V152" s="49">
        <v>2892000000000000</v>
      </c>
      <c r="W152" s="36">
        <f>0.667*(LOG10(V152)-9.1)</f>
        <v>4.2429192585112032</v>
      </c>
      <c r="X152" s="40">
        <v>4.2</v>
      </c>
      <c r="Y152" s="37">
        <v>17</v>
      </c>
      <c r="Z152" s="21" t="s">
        <v>8</v>
      </c>
      <c r="AA152" s="23" t="s">
        <v>7</v>
      </c>
      <c r="AB152" s="4" t="s">
        <v>20</v>
      </c>
      <c r="AC152" s="38"/>
      <c r="AD152" s="35">
        <v>4</v>
      </c>
      <c r="AE152" s="54"/>
      <c r="AF152" s="48">
        <f t="shared" si="19"/>
        <v>1.2589254117941732E+18</v>
      </c>
      <c r="AG152" s="58"/>
    </row>
    <row r="153" spans="1:43" x14ac:dyDescent="0.2">
      <c r="A153" s="3" t="s">
        <v>184</v>
      </c>
      <c r="B153" s="53">
        <f t="shared" si="17"/>
        <v>45172.869618055556</v>
      </c>
      <c r="C153" s="28">
        <v>2023</v>
      </c>
      <c r="D153" s="22">
        <v>9</v>
      </c>
      <c r="E153" s="22">
        <v>3</v>
      </c>
      <c r="F153" s="22">
        <v>20</v>
      </c>
      <c r="G153" s="22">
        <v>52</v>
      </c>
      <c r="H153" s="66">
        <v>15.3</v>
      </c>
      <c r="I153" s="66">
        <v>1.4</v>
      </c>
      <c r="J153" s="67">
        <v>54.088000000000001</v>
      </c>
      <c r="K153" s="67">
        <v>8.3000000000000004E-2</v>
      </c>
      <c r="L153" s="67">
        <v>123.91800000000001</v>
      </c>
      <c r="M153" s="67">
        <v>0.14099999999999999</v>
      </c>
      <c r="N153" s="66">
        <v>9.1999999999999993</v>
      </c>
      <c r="O153" s="52">
        <v>19</v>
      </c>
      <c r="P153" s="52">
        <v>6</v>
      </c>
      <c r="Q153" s="68">
        <v>8</v>
      </c>
      <c r="R153" s="34"/>
      <c r="S153" s="34">
        <v>2.8</v>
      </c>
      <c r="T153" s="34">
        <v>2.8</v>
      </c>
      <c r="U153" s="34"/>
      <c r="V153" s="34"/>
      <c r="W153" s="36">
        <f>(Q153-4)/1.8</f>
        <v>2.2222222222222223</v>
      </c>
      <c r="X153" s="40">
        <v>2.2000000000000002</v>
      </c>
      <c r="Y153" s="37">
        <v>3</v>
      </c>
      <c r="Z153" s="28" t="s">
        <v>8</v>
      </c>
      <c r="AA153" s="23" t="s">
        <v>6</v>
      </c>
      <c r="AB153" s="46" t="s">
        <v>20</v>
      </c>
      <c r="AC153" s="38"/>
      <c r="AD153" s="35">
        <v>2</v>
      </c>
      <c r="AE153" s="54"/>
      <c r="AF153" s="48">
        <f t="shared" si="19"/>
        <v>1258925411794173.5</v>
      </c>
      <c r="AG153" s="58"/>
    </row>
    <row r="154" spans="1:43" x14ac:dyDescent="0.2">
      <c r="A154" s="3" t="s">
        <v>185</v>
      </c>
      <c r="B154" s="53">
        <f t="shared" si="17"/>
        <v>45174.768530092595</v>
      </c>
      <c r="C154" s="21">
        <v>2023</v>
      </c>
      <c r="D154" s="22">
        <v>9</v>
      </c>
      <c r="E154" s="22">
        <v>5</v>
      </c>
      <c r="F154" s="22">
        <v>18</v>
      </c>
      <c r="G154" s="22">
        <v>26</v>
      </c>
      <c r="H154" s="66">
        <v>41.6</v>
      </c>
      <c r="I154" s="66">
        <v>2.4</v>
      </c>
      <c r="J154" s="67">
        <v>55.756</v>
      </c>
      <c r="K154" s="67">
        <v>0.13300000000000001</v>
      </c>
      <c r="L154" s="67">
        <v>129.73099999999999</v>
      </c>
      <c r="M154" s="67">
        <v>0.23599999999999999</v>
      </c>
      <c r="N154" s="66">
        <v>14.8</v>
      </c>
      <c r="O154" s="52">
        <v>18</v>
      </c>
      <c r="P154" s="52">
        <v>9</v>
      </c>
      <c r="Q154" s="68">
        <v>7.2</v>
      </c>
      <c r="R154" s="34"/>
      <c r="S154" s="34">
        <v>2.4</v>
      </c>
      <c r="T154" s="34">
        <v>2.6</v>
      </c>
      <c r="U154" s="34"/>
      <c r="V154" s="34"/>
      <c r="W154" s="36">
        <f>(Q154-4)/1.8</f>
        <v>1.7777777777777779</v>
      </c>
      <c r="X154" s="40">
        <v>1.8</v>
      </c>
      <c r="Y154" s="37">
        <v>4</v>
      </c>
      <c r="Z154" s="21" t="s">
        <v>8</v>
      </c>
      <c r="AA154" s="23" t="s">
        <v>5</v>
      </c>
      <c r="AB154" s="4" t="s">
        <v>20</v>
      </c>
      <c r="AC154" s="38"/>
      <c r="AD154" s="35">
        <v>1</v>
      </c>
      <c r="AE154" s="54"/>
      <c r="AF154" s="48">
        <f t="shared" si="19"/>
        <v>316227766016839.06</v>
      </c>
      <c r="AG154" s="58"/>
    </row>
    <row r="155" spans="1:43" x14ac:dyDescent="0.2">
      <c r="A155" s="3" t="s">
        <v>186</v>
      </c>
      <c r="B155" s="53">
        <f t="shared" si="17"/>
        <v>45178.002453703702</v>
      </c>
      <c r="C155" s="21">
        <v>2023</v>
      </c>
      <c r="D155" s="22">
        <v>9</v>
      </c>
      <c r="E155" s="22">
        <v>9</v>
      </c>
      <c r="F155" s="22">
        <v>0</v>
      </c>
      <c r="G155" s="22">
        <v>3</v>
      </c>
      <c r="H155" s="66">
        <v>32.6</v>
      </c>
      <c r="I155" s="66">
        <v>0.6</v>
      </c>
      <c r="J155" s="67">
        <v>54.188000000000002</v>
      </c>
      <c r="K155" s="67">
        <v>4.9000000000000002E-2</v>
      </c>
      <c r="L155" s="67">
        <v>128.94499999999999</v>
      </c>
      <c r="M155" s="67">
        <v>8.3000000000000004E-2</v>
      </c>
      <c r="N155" s="66">
        <v>5.4</v>
      </c>
      <c r="O155" s="52">
        <v>2</v>
      </c>
      <c r="P155" s="52">
        <v>8</v>
      </c>
      <c r="Q155" s="68">
        <v>7.6</v>
      </c>
      <c r="R155" s="34"/>
      <c r="S155" s="34">
        <v>3.2</v>
      </c>
      <c r="T155" s="34">
        <v>2.2999999999999998</v>
      </c>
      <c r="U155" s="34"/>
      <c r="V155" s="34"/>
      <c r="W155" s="36">
        <f>(Q155-4)/1.8</f>
        <v>1.9999999999999998</v>
      </c>
      <c r="X155" s="40">
        <v>2</v>
      </c>
      <c r="Y155" s="37">
        <v>5</v>
      </c>
      <c r="Z155" s="21" t="s">
        <v>8</v>
      </c>
      <c r="AA155" s="23" t="s">
        <v>6</v>
      </c>
      <c r="AB155" s="4" t="s">
        <v>20</v>
      </c>
      <c r="AC155" s="38"/>
      <c r="AD155" s="35">
        <v>2</v>
      </c>
      <c r="AE155" s="54"/>
      <c r="AF155" s="48">
        <f t="shared" si="19"/>
        <v>630957344480198.25</v>
      </c>
      <c r="AG155" s="58"/>
    </row>
    <row r="156" spans="1:43" x14ac:dyDescent="0.2">
      <c r="A156" s="3" t="s">
        <v>187</v>
      </c>
      <c r="B156" s="53">
        <f t="shared" si="17"/>
        <v>45179.291400462964</v>
      </c>
      <c r="C156" s="21">
        <v>2023</v>
      </c>
      <c r="D156" s="22">
        <v>9</v>
      </c>
      <c r="E156" s="22">
        <v>10</v>
      </c>
      <c r="F156" s="22">
        <v>6</v>
      </c>
      <c r="G156" s="22">
        <v>59</v>
      </c>
      <c r="H156" s="66">
        <v>37.9</v>
      </c>
      <c r="I156" s="66">
        <v>1.4</v>
      </c>
      <c r="J156" s="67">
        <v>46.213000000000001</v>
      </c>
      <c r="K156" s="67">
        <v>0.125</v>
      </c>
      <c r="L156" s="67">
        <v>136.25</v>
      </c>
      <c r="M156" s="67">
        <v>0.18</v>
      </c>
      <c r="N156" s="66">
        <v>13.9</v>
      </c>
      <c r="O156" s="52">
        <v>405</v>
      </c>
      <c r="P156" s="52">
        <v>24</v>
      </c>
      <c r="Q156" s="68"/>
      <c r="R156" s="34"/>
      <c r="S156" s="34">
        <v>3.7</v>
      </c>
      <c r="T156" s="34">
        <v>3.5</v>
      </c>
      <c r="U156" s="34"/>
      <c r="V156" s="34"/>
      <c r="W156" s="36">
        <f>T156</f>
        <v>3.5</v>
      </c>
      <c r="X156" s="40">
        <v>3.5</v>
      </c>
      <c r="Y156" s="37">
        <v>12</v>
      </c>
      <c r="Z156" s="21" t="s">
        <v>8</v>
      </c>
      <c r="AA156" s="23" t="s">
        <v>28</v>
      </c>
      <c r="AB156" s="4" t="s">
        <v>20</v>
      </c>
      <c r="AC156" s="38"/>
      <c r="AD156" s="35">
        <v>5</v>
      </c>
      <c r="AE156" s="54"/>
      <c r="AF156" s="48">
        <f t="shared" si="19"/>
        <v>1.122018454301972E+17</v>
      </c>
      <c r="AG156" s="58"/>
    </row>
    <row r="157" spans="1:43" x14ac:dyDescent="0.2">
      <c r="A157" s="3" t="s">
        <v>188</v>
      </c>
      <c r="B157" s="53">
        <f t="shared" si="17"/>
        <v>45181.534768518519</v>
      </c>
      <c r="C157" s="28">
        <v>2023</v>
      </c>
      <c r="D157" s="22">
        <v>9</v>
      </c>
      <c r="E157" s="22">
        <v>12</v>
      </c>
      <c r="F157" s="22">
        <v>12</v>
      </c>
      <c r="G157" s="22">
        <v>50</v>
      </c>
      <c r="H157" s="66">
        <v>4.5999999999999996</v>
      </c>
      <c r="I157" s="66">
        <v>2.6</v>
      </c>
      <c r="J157" s="67">
        <v>54.798999999999999</v>
      </c>
      <c r="K157" s="67">
        <v>0.13500000000000001</v>
      </c>
      <c r="L157" s="67">
        <v>122.312</v>
      </c>
      <c r="M157" s="67">
        <v>0.23400000000000001</v>
      </c>
      <c r="N157" s="66">
        <v>15</v>
      </c>
      <c r="O157" s="52">
        <v>13</v>
      </c>
      <c r="P157" s="52">
        <v>6</v>
      </c>
      <c r="Q157" s="68">
        <v>8.5</v>
      </c>
      <c r="R157" s="34"/>
      <c r="S157" s="34"/>
      <c r="T157" s="34">
        <v>3.4</v>
      </c>
      <c r="U157" s="34"/>
      <c r="V157" s="34"/>
      <c r="W157" s="36">
        <f>(Q157-4)/1.8</f>
        <v>2.5</v>
      </c>
      <c r="X157" s="40">
        <v>2.5</v>
      </c>
      <c r="Y157" s="37">
        <v>4</v>
      </c>
      <c r="Z157" s="28" t="s">
        <v>8</v>
      </c>
      <c r="AA157" s="23" t="s">
        <v>6</v>
      </c>
      <c r="AB157" s="46" t="s">
        <v>20</v>
      </c>
      <c r="AC157" s="38"/>
      <c r="AD157" s="35">
        <v>2</v>
      </c>
      <c r="AE157" s="54"/>
      <c r="AF157" s="48">
        <f t="shared" si="19"/>
        <v>3548133892335782</v>
      </c>
      <c r="AG157" s="58"/>
    </row>
    <row r="158" spans="1:43" x14ac:dyDescent="0.2">
      <c r="A158" s="3" t="s">
        <v>189</v>
      </c>
      <c r="B158" s="53">
        <f t="shared" si="17"/>
        <v>45182.578043981484</v>
      </c>
      <c r="C158" s="28">
        <v>2023</v>
      </c>
      <c r="D158" s="22">
        <v>9</v>
      </c>
      <c r="E158" s="22">
        <v>13</v>
      </c>
      <c r="F158" s="22">
        <v>13</v>
      </c>
      <c r="G158" s="22">
        <v>52</v>
      </c>
      <c r="H158" s="66">
        <v>23.5</v>
      </c>
      <c r="I158" s="66">
        <v>5.4</v>
      </c>
      <c r="J158" s="67">
        <v>55.6</v>
      </c>
      <c r="K158" s="67">
        <v>0.33100000000000002</v>
      </c>
      <c r="L158" s="67">
        <v>130.13499999999999</v>
      </c>
      <c r="M158" s="67">
        <v>0.58399999999999996</v>
      </c>
      <c r="N158" s="66">
        <v>36.700000000000003</v>
      </c>
      <c r="O158" s="52">
        <v>10</v>
      </c>
      <c r="P158" s="52">
        <v>3</v>
      </c>
      <c r="Q158" s="68">
        <v>7.8</v>
      </c>
      <c r="R158" s="34"/>
      <c r="S158" s="34">
        <v>3.5</v>
      </c>
      <c r="T158" s="34">
        <v>2.9</v>
      </c>
      <c r="U158" s="34"/>
      <c r="V158" s="34"/>
      <c r="W158" s="36">
        <f>(Q158-4)/1.8</f>
        <v>2.1111111111111112</v>
      </c>
      <c r="X158" s="40">
        <v>2.1</v>
      </c>
      <c r="Y158" s="37">
        <v>6</v>
      </c>
      <c r="Z158" s="28" t="s">
        <v>8</v>
      </c>
      <c r="AA158" s="23" t="s">
        <v>5</v>
      </c>
      <c r="AB158" s="46" t="s">
        <v>20</v>
      </c>
      <c r="AC158" s="38"/>
      <c r="AD158" s="35">
        <v>1</v>
      </c>
      <c r="AE158" s="54"/>
      <c r="AF158" s="48">
        <f t="shared" si="19"/>
        <v>891250938133751.25</v>
      </c>
      <c r="AG158" s="58"/>
    </row>
    <row r="159" spans="1:43" x14ac:dyDescent="0.2">
      <c r="A159" s="3" t="s">
        <v>190</v>
      </c>
      <c r="B159" s="53">
        <f t="shared" si="17"/>
        <v>45186.052546296298</v>
      </c>
      <c r="C159" s="21">
        <v>2023</v>
      </c>
      <c r="D159" s="22">
        <v>9</v>
      </c>
      <c r="E159" s="22">
        <v>17</v>
      </c>
      <c r="F159" s="22">
        <v>1</v>
      </c>
      <c r="G159" s="22">
        <v>15</v>
      </c>
      <c r="H159" s="66">
        <v>40.5</v>
      </c>
      <c r="I159" s="66">
        <v>0.7</v>
      </c>
      <c r="J159" s="67">
        <v>52.575000000000003</v>
      </c>
      <c r="K159" s="67">
        <v>6.5000000000000002E-2</v>
      </c>
      <c r="L159" s="67">
        <v>132.44499999999999</v>
      </c>
      <c r="M159" s="67">
        <v>0.106</v>
      </c>
      <c r="N159" s="66">
        <v>7.2</v>
      </c>
      <c r="O159" s="52">
        <v>11</v>
      </c>
      <c r="P159" s="52">
        <v>4</v>
      </c>
      <c r="Q159" s="68">
        <v>8.1</v>
      </c>
      <c r="R159" s="34"/>
      <c r="S159" s="34">
        <v>3.2</v>
      </c>
      <c r="T159" s="34">
        <v>3.1</v>
      </c>
      <c r="U159" s="34"/>
      <c r="V159" s="34"/>
      <c r="W159" s="36">
        <f>(Q159-4)/1.8</f>
        <v>2.2777777777777777</v>
      </c>
      <c r="X159" s="40">
        <v>2.2999999999999998</v>
      </c>
      <c r="Y159" s="37">
        <v>4</v>
      </c>
      <c r="Z159" s="21" t="s">
        <v>8</v>
      </c>
      <c r="AA159" s="23" t="s">
        <v>7</v>
      </c>
      <c r="AB159" s="4" t="s">
        <v>20</v>
      </c>
      <c r="AC159" s="38"/>
      <c r="AD159" s="35">
        <v>4</v>
      </c>
      <c r="AE159" s="54"/>
      <c r="AF159" s="48">
        <f t="shared" si="19"/>
        <v>1778279410038929</v>
      </c>
      <c r="AG159" s="58"/>
      <c r="AP159" s="9"/>
      <c r="AQ159" s="9"/>
    </row>
    <row r="160" spans="1:43" x14ac:dyDescent="0.2">
      <c r="A160" s="3" t="s">
        <v>191</v>
      </c>
      <c r="B160" s="53">
        <f t="shared" si="17"/>
        <v>45189.369305555556</v>
      </c>
      <c r="C160" s="21">
        <v>2023</v>
      </c>
      <c r="D160" s="22">
        <v>9</v>
      </c>
      <c r="E160" s="22">
        <v>20</v>
      </c>
      <c r="F160" s="22">
        <v>8</v>
      </c>
      <c r="G160" s="22">
        <v>51</v>
      </c>
      <c r="H160" s="66">
        <v>48.9</v>
      </c>
      <c r="I160" s="66">
        <v>1.8</v>
      </c>
      <c r="J160" s="67">
        <v>48.493000000000002</v>
      </c>
      <c r="K160" s="67">
        <v>0.183</v>
      </c>
      <c r="L160" s="67">
        <v>131.86799999999999</v>
      </c>
      <c r="M160" s="67">
        <v>0.27500000000000002</v>
      </c>
      <c r="N160" s="66">
        <v>20.3</v>
      </c>
      <c r="O160" s="52">
        <v>16</v>
      </c>
      <c r="P160" s="52">
        <v>6</v>
      </c>
      <c r="Q160" s="68">
        <v>10.1</v>
      </c>
      <c r="R160" s="34"/>
      <c r="S160" s="34">
        <v>4.5</v>
      </c>
      <c r="T160" s="34">
        <v>4.2</v>
      </c>
      <c r="U160" s="34"/>
      <c r="V160" s="34"/>
      <c r="W160" s="36">
        <f>(Q160-4)/1.8</f>
        <v>3.3888888888888884</v>
      </c>
      <c r="X160" s="40">
        <v>3.4</v>
      </c>
      <c r="Y160" s="37">
        <v>5</v>
      </c>
      <c r="Z160" s="21" t="s">
        <v>8</v>
      </c>
      <c r="AA160" s="23" t="s">
        <v>7</v>
      </c>
      <c r="AB160" s="4" t="s">
        <v>20</v>
      </c>
      <c r="AC160" s="38"/>
      <c r="AD160" s="35">
        <v>4</v>
      </c>
      <c r="AE160" s="54"/>
      <c r="AF160" s="48">
        <f t="shared" si="19"/>
        <v>7.9432823472428304E+16</v>
      </c>
      <c r="AG160" s="58"/>
    </row>
    <row r="161" spans="1:43" x14ac:dyDescent="0.2">
      <c r="A161" s="3" t="s">
        <v>192</v>
      </c>
      <c r="B161" s="53">
        <f t="shared" si="17"/>
        <v>45190.101400462961</v>
      </c>
      <c r="C161" s="28">
        <v>2023</v>
      </c>
      <c r="D161" s="22">
        <v>9</v>
      </c>
      <c r="E161" s="22">
        <v>21</v>
      </c>
      <c r="F161" s="22">
        <v>2</v>
      </c>
      <c r="G161" s="22">
        <v>26</v>
      </c>
      <c r="H161" s="66">
        <v>1.9</v>
      </c>
      <c r="I161" s="66">
        <v>1.6</v>
      </c>
      <c r="J161" s="67">
        <v>53.841000000000001</v>
      </c>
      <c r="K161" s="67">
        <v>0.106</v>
      </c>
      <c r="L161" s="67">
        <v>126.084</v>
      </c>
      <c r="M161" s="67">
        <v>0.18</v>
      </c>
      <c r="N161" s="66">
        <v>11.8</v>
      </c>
      <c r="O161" s="52">
        <v>0</v>
      </c>
      <c r="P161" s="52">
        <v>9</v>
      </c>
      <c r="Q161" s="68">
        <v>7.3</v>
      </c>
      <c r="R161" s="34"/>
      <c r="S161" s="34">
        <v>2.5</v>
      </c>
      <c r="T161" s="34">
        <v>1.9</v>
      </c>
      <c r="U161" s="34"/>
      <c r="V161" s="34"/>
      <c r="W161" s="36">
        <f>(Q161-4)/1.8</f>
        <v>1.8333333333333333</v>
      </c>
      <c r="X161" s="40">
        <v>1.8</v>
      </c>
      <c r="Y161" s="37">
        <v>3</v>
      </c>
      <c r="Z161" s="28" t="s">
        <v>8</v>
      </c>
      <c r="AA161" s="23" t="s">
        <v>30</v>
      </c>
      <c r="AB161" s="46" t="s">
        <v>20</v>
      </c>
      <c r="AC161" s="28" t="s">
        <v>32</v>
      </c>
      <c r="AD161" s="35">
        <v>2</v>
      </c>
      <c r="AE161" s="54"/>
      <c r="AF161" s="32"/>
      <c r="AG161" s="48">
        <f>POWER(10,11.8+1.5*Y161)</f>
        <v>1.9952623149688948E+16</v>
      </c>
      <c r="AH161" s="9"/>
      <c r="AI161" s="9"/>
      <c r="AJ161" s="9"/>
      <c r="AK161" s="9"/>
      <c r="AL161" s="9"/>
      <c r="AM161" s="9"/>
      <c r="AN161" s="9"/>
      <c r="AO161" s="9"/>
    </row>
    <row r="162" spans="1:43" x14ac:dyDescent="0.2">
      <c r="A162" s="3" t="s">
        <v>193</v>
      </c>
      <c r="B162" s="53">
        <f t="shared" si="17"/>
        <v>45190.673379629632</v>
      </c>
      <c r="C162" s="28">
        <v>2023</v>
      </c>
      <c r="D162" s="22">
        <v>9</v>
      </c>
      <c r="E162" s="22">
        <v>21</v>
      </c>
      <c r="F162" s="22">
        <v>16</v>
      </c>
      <c r="G162" s="22">
        <v>9</v>
      </c>
      <c r="H162" s="66">
        <v>40</v>
      </c>
      <c r="I162" s="66">
        <v>0</v>
      </c>
      <c r="J162" s="67">
        <v>54.15</v>
      </c>
      <c r="K162" s="52">
        <v>0</v>
      </c>
      <c r="L162" s="67">
        <v>125.375</v>
      </c>
      <c r="M162" s="52">
        <v>0</v>
      </c>
      <c r="N162" s="52">
        <v>0</v>
      </c>
      <c r="O162" s="52">
        <v>5</v>
      </c>
      <c r="P162" s="52">
        <v>0</v>
      </c>
      <c r="Q162" s="68"/>
      <c r="R162" s="34"/>
      <c r="S162" s="34">
        <v>2.8</v>
      </c>
      <c r="T162" s="34"/>
      <c r="U162" s="34"/>
      <c r="V162" s="34"/>
      <c r="W162" s="36">
        <f>1.59*S162-3.67</f>
        <v>0.78200000000000003</v>
      </c>
      <c r="X162" s="40">
        <v>0.8</v>
      </c>
      <c r="Y162" s="37">
        <v>1</v>
      </c>
      <c r="Z162" s="28" t="s">
        <v>8</v>
      </c>
      <c r="AA162" s="23" t="s">
        <v>6</v>
      </c>
      <c r="AB162" s="46" t="s">
        <v>20</v>
      </c>
      <c r="AC162" s="38"/>
      <c r="AD162" s="35">
        <v>2</v>
      </c>
      <c r="AE162" s="54"/>
      <c r="AF162" s="48">
        <f t="shared" ref="AF162:AF177" si="21">POWER(10,11.8+1.5*X162)</f>
        <v>10000000000000</v>
      </c>
      <c r="AG162" s="58"/>
    </row>
    <row r="163" spans="1:43" x14ac:dyDescent="0.2">
      <c r="A163" s="3" t="s">
        <v>194</v>
      </c>
      <c r="B163" s="53">
        <f t="shared" si="17"/>
        <v>45194.664884259262</v>
      </c>
      <c r="C163" s="21">
        <v>2023</v>
      </c>
      <c r="D163" s="22">
        <v>9</v>
      </c>
      <c r="E163" s="22">
        <v>25</v>
      </c>
      <c r="F163" s="22">
        <v>15</v>
      </c>
      <c r="G163" s="22">
        <v>57</v>
      </c>
      <c r="H163" s="66">
        <v>26.4</v>
      </c>
      <c r="I163" s="66">
        <v>1.1000000000000001</v>
      </c>
      <c r="J163" s="67">
        <v>55.405000000000001</v>
      </c>
      <c r="K163" s="67">
        <v>0.08</v>
      </c>
      <c r="L163" s="67">
        <v>130.398</v>
      </c>
      <c r="M163" s="67">
        <v>0.14099999999999999</v>
      </c>
      <c r="N163" s="66">
        <v>8.9</v>
      </c>
      <c r="O163" s="52">
        <v>12</v>
      </c>
      <c r="P163" s="52">
        <v>7</v>
      </c>
      <c r="Q163" s="68">
        <v>8.5</v>
      </c>
      <c r="R163" s="34"/>
      <c r="S163" s="34">
        <v>3.7</v>
      </c>
      <c r="T163" s="34">
        <v>3.4</v>
      </c>
      <c r="U163" s="34"/>
      <c r="V163" s="34"/>
      <c r="W163" s="36">
        <f>(Q163-4)/1.8</f>
        <v>2.5</v>
      </c>
      <c r="X163" s="40">
        <v>2.5</v>
      </c>
      <c r="Y163" s="37">
        <v>6</v>
      </c>
      <c r="Z163" s="21" t="s">
        <v>8</v>
      </c>
      <c r="AA163" s="23" t="s">
        <v>5</v>
      </c>
      <c r="AB163" s="4" t="s">
        <v>20</v>
      </c>
      <c r="AC163" s="38"/>
      <c r="AD163" s="35">
        <v>1</v>
      </c>
      <c r="AE163" s="54"/>
      <c r="AF163" s="48">
        <f t="shared" si="21"/>
        <v>3548133892335782</v>
      </c>
      <c r="AG163" s="58"/>
    </row>
    <row r="164" spans="1:43" x14ac:dyDescent="0.2">
      <c r="A164" s="3" t="s">
        <v>195</v>
      </c>
      <c r="B164" s="53">
        <f t="shared" si="17"/>
        <v>45196.183553240742</v>
      </c>
      <c r="C164" s="21">
        <v>2023</v>
      </c>
      <c r="D164" s="22">
        <v>9</v>
      </c>
      <c r="E164" s="22">
        <v>27</v>
      </c>
      <c r="F164" s="22">
        <v>4</v>
      </c>
      <c r="G164" s="22">
        <v>24</v>
      </c>
      <c r="H164" s="66">
        <v>19.399999999999999</v>
      </c>
      <c r="I164" s="66">
        <v>0.2</v>
      </c>
      <c r="J164" s="67">
        <v>55.531999999999996</v>
      </c>
      <c r="K164" s="67">
        <v>2.4E-2</v>
      </c>
      <c r="L164" s="67">
        <v>130.47</v>
      </c>
      <c r="M164" s="67">
        <v>4.2999999999999997E-2</v>
      </c>
      <c r="N164" s="66">
        <v>2.7</v>
      </c>
      <c r="O164" s="52">
        <v>5</v>
      </c>
      <c r="P164" s="52">
        <v>7</v>
      </c>
      <c r="Q164" s="68">
        <v>7.9</v>
      </c>
      <c r="R164" s="34"/>
      <c r="S164" s="34">
        <v>3.8</v>
      </c>
      <c r="T164" s="34">
        <v>2.7</v>
      </c>
      <c r="U164" s="34"/>
      <c r="V164" s="34"/>
      <c r="W164" s="36">
        <f>(Q164-4)/1.8</f>
        <v>2.166666666666667</v>
      </c>
      <c r="X164" s="40">
        <v>2.2000000000000002</v>
      </c>
      <c r="Y164" s="37">
        <v>5</v>
      </c>
      <c r="Z164" s="21" t="s">
        <v>8</v>
      </c>
      <c r="AA164" s="23" t="s">
        <v>5</v>
      </c>
      <c r="AB164" s="4" t="s">
        <v>20</v>
      </c>
      <c r="AC164" s="38"/>
      <c r="AD164" s="35">
        <v>1</v>
      </c>
      <c r="AE164" s="54"/>
      <c r="AF164" s="48">
        <f t="shared" si="21"/>
        <v>1258925411794173.5</v>
      </c>
      <c r="AG164" s="58"/>
    </row>
    <row r="165" spans="1:43" x14ac:dyDescent="0.2">
      <c r="A165" s="3" t="s">
        <v>196</v>
      </c>
      <c r="B165" s="53">
        <f t="shared" ref="B165:B196" si="22">DATE(C165,D165,E165)+TIME(F165,G165,H165)</f>
        <v>45198.968148148146</v>
      </c>
      <c r="C165" s="21">
        <v>2023</v>
      </c>
      <c r="D165" s="22">
        <v>9</v>
      </c>
      <c r="E165" s="22">
        <v>29</v>
      </c>
      <c r="F165" s="22">
        <v>23</v>
      </c>
      <c r="G165" s="22">
        <v>14</v>
      </c>
      <c r="H165" s="66">
        <v>8.6</v>
      </c>
      <c r="I165" s="66">
        <v>0.6</v>
      </c>
      <c r="J165" s="67">
        <v>55.195</v>
      </c>
      <c r="K165" s="67">
        <v>3.6999999999999998E-2</v>
      </c>
      <c r="L165" s="67">
        <v>135.76400000000001</v>
      </c>
      <c r="M165" s="67">
        <v>6.5000000000000002E-2</v>
      </c>
      <c r="N165" s="66">
        <v>4.0999999999999996</v>
      </c>
      <c r="O165" s="52">
        <v>7</v>
      </c>
      <c r="P165" s="52">
        <v>5</v>
      </c>
      <c r="Q165" s="68">
        <v>9</v>
      </c>
      <c r="R165" s="34"/>
      <c r="S165" s="34">
        <v>3.8</v>
      </c>
      <c r="T165" s="34">
        <v>3.7</v>
      </c>
      <c r="U165" s="34"/>
      <c r="V165" s="34"/>
      <c r="W165" s="36">
        <f>(Q165-4)/1.8</f>
        <v>2.7777777777777777</v>
      </c>
      <c r="X165" s="40">
        <v>2.8</v>
      </c>
      <c r="Y165" s="37">
        <v>5</v>
      </c>
      <c r="Z165" s="21" t="s">
        <v>8</v>
      </c>
      <c r="AA165" s="23" t="s">
        <v>5</v>
      </c>
      <c r="AB165" s="4" t="s">
        <v>20</v>
      </c>
      <c r="AC165" s="38"/>
      <c r="AD165" s="35">
        <v>1</v>
      </c>
      <c r="AE165" s="54"/>
      <c r="AF165" s="48">
        <f t="shared" si="21"/>
        <v>1E+16</v>
      </c>
      <c r="AG165" s="58"/>
    </row>
    <row r="166" spans="1:43" x14ac:dyDescent="0.2">
      <c r="A166" s="3" t="s">
        <v>197</v>
      </c>
      <c r="B166" s="53">
        <f t="shared" si="22"/>
        <v>45199.048495370371</v>
      </c>
      <c r="C166" s="21">
        <v>2023</v>
      </c>
      <c r="D166" s="22">
        <v>9</v>
      </c>
      <c r="E166" s="22">
        <v>30</v>
      </c>
      <c r="F166" s="22">
        <v>1</v>
      </c>
      <c r="G166" s="22">
        <v>9</v>
      </c>
      <c r="H166" s="66">
        <v>50.9</v>
      </c>
      <c r="I166" s="66">
        <v>1</v>
      </c>
      <c r="J166" s="67">
        <v>45.161000000000001</v>
      </c>
      <c r="K166" s="67">
        <v>0.127</v>
      </c>
      <c r="L166" s="67">
        <v>137.33099999999999</v>
      </c>
      <c r="M166" s="67">
        <v>0.18</v>
      </c>
      <c r="N166" s="66">
        <v>14.1</v>
      </c>
      <c r="O166" s="52">
        <v>340</v>
      </c>
      <c r="P166" s="52">
        <v>14</v>
      </c>
      <c r="Q166" s="68"/>
      <c r="R166" s="34"/>
      <c r="S166" s="34">
        <v>4.2</v>
      </c>
      <c r="T166" s="34">
        <v>3.8</v>
      </c>
      <c r="U166" s="34"/>
      <c r="V166" s="34"/>
      <c r="W166" s="36">
        <f>T166</f>
        <v>3.8</v>
      </c>
      <c r="X166" s="40">
        <v>3.8</v>
      </c>
      <c r="Y166" s="37">
        <v>11</v>
      </c>
      <c r="Z166" s="21" t="s">
        <v>8</v>
      </c>
      <c r="AA166" s="23" t="s">
        <v>28</v>
      </c>
      <c r="AB166" s="4" t="s">
        <v>20</v>
      </c>
      <c r="AC166" s="38"/>
      <c r="AD166" s="35">
        <v>5</v>
      </c>
      <c r="AE166" s="54"/>
      <c r="AF166" s="48">
        <f t="shared" si="21"/>
        <v>3.1622776601683898E+17</v>
      </c>
      <c r="AG166" s="58"/>
    </row>
    <row r="167" spans="1:43" x14ac:dyDescent="0.2">
      <c r="A167" s="3" t="s">
        <v>198</v>
      </c>
      <c r="B167" s="53">
        <f t="shared" si="22"/>
        <v>45199.05159722222</v>
      </c>
      <c r="C167" s="28">
        <v>2023</v>
      </c>
      <c r="D167" s="22">
        <v>9</v>
      </c>
      <c r="E167" s="22">
        <v>30</v>
      </c>
      <c r="F167" s="22">
        <v>1</v>
      </c>
      <c r="G167" s="22">
        <v>14</v>
      </c>
      <c r="H167" s="66">
        <v>18.5</v>
      </c>
      <c r="I167" s="66">
        <v>0.3</v>
      </c>
      <c r="J167" s="67">
        <v>54.807000000000002</v>
      </c>
      <c r="K167" s="67">
        <v>1.2999999999999999E-2</v>
      </c>
      <c r="L167" s="67">
        <v>126.032</v>
      </c>
      <c r="M167" s="67">
        <v>2.1999999999999999E-2</v>
      </c>
      <c r="N167" s="66">
        <v>1.4</v>
      </c>
      <c r="O167" s="52">
        <v>12</v>
      </c>
      <c r="P167" s="52">
        <v>5</v>
      </c>
      <c r="Q167" s="68"/>
      <c r="R167" s="34"/>
      <c r="S167" s="34">
        <v>2.2999999999999998</v>
      </c>
      <c r="T167" s="34">
        <v>2.2999999999999998</v>
      </c>
      <c r="U167" s="34"/>
      <c r="V167" s="34"/>
      <c r="W167" s="36">
        <f>T167</f>
        <v>2.2999999999999998</v>
      </c>
      <c r="X167" s="40">
        <v>2.2999999999999998</v>
      </c>
      <c r="Y167" s="37">
        <v>3</v>
      </c>
      <c r="Z167" s="28" t="s">
        <v>8</v>
      </c>
      <c r="AA167" s="23" t="s">
        <v>6</v>
      </c>
      <c r="AB167" s="46" t="s">
        <v>20</v>
      </c>
      <c r="AC167" s="38"/>
      <c r="AD167" s="35">
        <v>2</v>
      </c>
      <c r="AE167" s="54"/>
      <c r="AF167" s="48">
        <f t="shared" si="21"/>
        <v>1778279410038929</v>
      </c>
      <c r="AG167" s="58"/>
    </row>
    <row r="168" spans="1:43" x14ac:dyDescent="0.2">
      <c r="A168" s="3" t="s">
        <v>199</v>
      </c>
      <c r="B168" s="53">
        <f t="shared" si="22"/>
        <v>45204.763020833336</v>
      </c>
      <c r="C168" s="21">
        <v>2023</v>
      </c>
      <c r="D168" s="22">
        <v>10</v>
      </c>
      <c r="E168" s="22">
        <v>5</v>
      </c>
      <c r="F168" s="22">
        <v>18</v>
      </c>
      <c r="G168" s="22">
        <v>18</v>
      </c>
      <c r="H168" s="66">
        <v>45.6</v>
      </c>
      <c r="I168" s="66">
        <v>1.3</v>
      </c>
      <c r="J168" s="67">
        <v>55.889000000000003</v>
      </c>
      <c r="K168" s="67">
        <v>6.8000000000000005E-2</v>
      </c>
      <c r="L168" s="67">
        <v>126.744</v>
      </c>
      <c r="M168" s="67">
        <v>0.12</v>
      </c>
      <c r="N168" s="66">
        <v>7.5</v>
      </c>
      <c r="O168" s="52">
        <v>19</v>
      </c>
      <c r="P168" s="52">
        <v>9</v>
      </c>
      <c r="Q168" s="68">
        <v>6.7</v>
      </c>
      <c r="R168" s="34"/>
      <c r="S168" s="34"/>
      <c r="T168" s="34">
        <v>2.2999999999999998</v>
      </c>
      <c r="U168" s="34"/>
      <c r="V168" s="34"/>
      <c r="W168" s="36">
        <f t="shared" ref="W168:W185" si="23">(Q168-4)/1.8</f>
        <v>1.5</v>
      </c>
      <c r="X168" s="40">
        <v>1.5</v>
      </c>
      <c r="Y168" s="37">
        <v>4</v>
      </c>
      <c r="Z168" s="21" t="s">
        <v>8</v>
      </c>
      <c r="AA168" s="23" t="s">
        <v>5</v>
      </c>
      <c r="AB168" s="4" t="s">
        <v>20</v>
      </c>
      <c r="AC168" s="38"/>
      <c r="AD168" s="35">
        <v>1</v>
      </c>
      <c r="AE168" s="54"/>
      <c r="AF168" s="48">
        <f t="shared" si="21"/>
        <v>112201845430197.23</v>
      </c>
      <c r="AG168" s="58"/>
    </row>
    <row r="169" spans="1:43" x14ac:dyDescent="0.2">
      <c r="A169" s="3" t="s">
        <v>200</v>
      </c>
      <c r="B169" s="53">
        <f t="shared" si="22"/>
        <v>45205.680023148147</v>
      </c>
      <c r="C169" s="21">
        <v>2023</v>
      </c>
      <c r="D169" s="22">
        <v>10</v>
      </c>
      <c r="E169" s="22">
        <v>6</v>
      </c>
      <c r="F169" s="22">
        <v>16</v>
      </c>
      <c r="G169" s="22">
        <v>19</v>
      </c>
      <c r="H169" s="66">
        <v>14.6</v>
      </c>
      <c r="I169" s="66">
        <v>1.9</v>
      </c>
      <c r="J169" s="67">
        <v>54.116999999999997</v>
      </c>
      <c r="K169" s="67">
        <v>0.122</v>
      </c>
      <c r="L169" s="67">
        <v>126.30200000000001</v>
      </c>
      <c r="M169" s="67">
        <v>0.20699999999999999</v>
      </c>
      <c r="N169" s="66">
        <v>13.5</v>
      </c>
      <c r="O169" s="52">
        <v>5</v>
      </c>
      <c r="P169" s="52">
        <v>6</v>
      </c>
      <c r="Q169" s="68">
        <v>8.1999999999999993</v>
      </c>
      <c r="R169" s="34"/>
      <c r="S169" s="34">
        <v>2.9</v>
      </c>
      <c r="T169" s="34">
        <v>2.8</v>
      </c>
      <c r="U169" s="34"/>
      <c r="V169" s="34"/>
      <c r="W169" s="36">
        <f t="shared" si="23"/>
        <v>2.333333333333333</v>
      </c>
      <c r="X169" s="40">
        <v>2.2999999999999998</v>
      </c>
      <c r="Y169" s="37">
        <v>6</v>
      </c>
      <c r="Z169" s="21" t="s">
        <v>8</v>
      </c>
      <c r="AA169" s="23" t="s">
        <v>6</v>
      </c>
      <c r="AB169" s="4" t="s">
        <v>20</v>
      </c>
      <c r="AC169" s="38"/>
      <c r="AD169" s="35">
        <v>2</v>
      </c>
      <c r="AE169" s="54"/>
      <c r="AF169" s="48">
        <f t="shared" si="21"/>
        <v>1778279410038929</v>
      </c>
      <c r="AG169" s="58"/>
    </row>
    <row r="170" spans="1:43" x14ac:dyDescent="0.2">
      <c r="A170" s="3" t="s">
        <v>201</v>
      </c>
      <c r="B170" s="53">
        <f t="shared" si="22"/>
        <v>45206.813715277778</v>
      </c>
      <c r="C170" s="21">
        <v>2023</v>
      </c>
      <c r="D170" s="22">
        <v>10</v>
      </c>
      <c r="E170" s="22">
        <v>7</v>
      </c>
      <c r="F170" s="22">
        <v>19</v>
      </c>
      <c r="G170" s="22">
        <v>31</v>
      </c>
      <c r="H170" s="66">
        <v>45.8</v>
      </c>
      <c r="I170" s="66">
        <v>0.6</v>
      </c>
      <c r="J170" s="67">
        <v>52.341000000000001</v>
      </c>
      <c r="K170" s="67">
        <v>7.4999999999999997E-2</v>
      </c>
      <c r="L170" s="67">
        <v>132.90299999999999</v>
      </c>
      <c r="M170" s="67">
        <v>0.122</v>
      </c>
      <c r="N170" s="66">
        <v>8.3000000000000007</v>
      </c>
      <c r="O170" s="52">
        <v>8</v>
      </c>
      <c r="P170" s="52">
        <v>6</v>
      </c>
      <c r="Q170" s="68">
        <v>8.1999999999999993</v>
      </c>
      <c r="R170" s="34"/>
      <c r="S170" s="34">
        <v>3.1</v>
      </c>
      <c r="T170" s="34">
        <v>2.9</v>
      </c>
      <c r="U170" s="34"/>
      <c r="V170" s="34"/>
      <c r="W170" s="36">
        <f t="shared" si="23"/>
        <v>2.333333333333333</v>
      </c>
      <c r="X170" s="40">
        <v>2.2999999999999998</v>
      </c>
      <c r="Y170" s="37">
        <v>5</v>
      </c>
      <c r="Z170" s="21" t="s">
        <v>8</v>
      </c>
      <c r="AA170" s="23" t="s">
        <v>7</v>
      </c>
      <c r="AB170" s="4" t="s">
        <v>20</v>
      </c>
      <c r="AC170" s="38"/>
      <c r="AD170" s="35">
        <v>4</v>
      </c>
      <c r="AE170" s="54"/>
      <c r="AF170" s="48">
        <f t="shared" si="21"/>
        <v>1778279410038929</v>
      </c>
      <c r="AG170" s="58"/>
    </row>
    <row r="171" spans="1:43" x14ac:dyDescent="0.2">
      <c r="A171" s="3" t="s">
        <v>202</v>
      </c>
      <c r="B171" s="53">
        <f t="shared" si="22"/>
        <v>45209.565370370372</v>
      </c>
      <c r="C171" s="28">
        <v>2023</v>
      </c>
      <c r="D171" s="22">
        <v>10</v>
      </c>
      <c r="E171" s="22">
        <v>10</v>
      </c>
      <c r="F171" s="22">
        <v>13</v>
      </c>
      <c r="G171" s="22">
        <v>34</v>
      </c>
      <c r="H171" s="66">
        <v>8</v>
      </c>
      <c r="I171" s="66">
        <v>0.5</v>
      </c>
      <c r="J171" s="67">
        <v>50.74</v>
      </c>
      <c r="K171" s="67">
        <v>8.7999999999999995E-2</v>
      </c>
      <c r="L171" s="67">
        <v>130.58199999999999</v>
      </c>
      <c r="M171" s="67">
        <v>0.13900000000000001</v>
      </c>
      <c r="N171" s="66">
        <v>9.8000000000000007</v>
      </c>
      <c r="O171" s="52">
        <v>6</v>
      </c>
      <c r="P171" s="52">
        <v>8</v>
      </c>
      <c r="Q171" s="68">
        <v>8.3000000000000007</v>
      </c>
      <c r="R171" s="34"/>
      <c r="S171" s="34">
        <v>3.2</v>
      </c>
      <c r="T171" s="34">
        <v>3.1</v>
      </c>
      <c r="U171" s="34"/>
      <c r="V171" s="34"/>
      <c r="W171" s="36">
        <f t="shared" si="23"/>
        <v>2.3888888888888893</v>
      </c>
      <c r="X171" s="40">
        <v>2.4</v>
      </c>
      <c r="Y171" s="37">
        <v>6</v>
      </c>
      <c r="Z171" s="28" t="s">
        <v>8</v>
      </c>
      <c r="AA171" s="23" t="s">
        <v>7</v>
      </c>
      <c r="AB171" s="46" t="s">
        <v>20</v>
      </c>
      <c r="AC171" s="38"/>
      <c r="AD171" s="35">
        <v>4</v>
      </c>
      <c r="AE171" s="54"/>
      <c r="AF171" s="48">
        <f t="shared" si="21"/>
        <v>2511886431509585.5</v>
      </c>
      <c r="AG171" s="58"/>
    </row>
    <row r="172" spans="1:43" x14ac:dyDescent="0.2">
      <c r="A172" s="3" t="s">
        <v>203</v>
      </c>
      <c r="B172" s="53">
        <f t="shared" si="22"/>
        <v>45211.632905092592</v>
      </c>
      <c r="C172" s="28">
        <v>2023</v>
      </c>
      <c r="D172" s="22">
        <v>10</v>
      </c>
      <c r="E172" s="22">
        <v>12</v>
      </c>
      <c r="F172" s="22">
        <v>15</v>
      </c>
      <c r="G172" s="22">
        <v>11</v>
      </c>
      <c r="H172" s="66">
        <v>23.2</v>
      </c>
      <c r="I172" s="66">
        <v>0.5</v>
      </c>
      <c r="J172" s="67">
        <v>54.231999999999999</v>
      </c>
      <c r="K172" s="67">
        <v>4.1000000000000002E-2</v>
      </c>
      <c r="L172" s="67">
        <v>127.363</v>
      </c>
      <c r="M172" s="67">
        <v>6.9000000000000006E-2</v>
      </c>
      <c r="N172" s="66">
        <v>4.5</v>
      </c>
      <c r="O172" s="52">
        <v>17</v>
      </c>
      <c r="P172" s="52">
        <v>6</v>
      </c>
      <c r="Q172" s="68">
        <v>8.6</v>
      </c>
      <c r="R172" s="34"/>
      <c r="S172" s="34"/>
      <c r="T172" s="34">
        <v>3.3</v>
      </c>
      <c r="U172" s="34"/>
      <c r="V172" s="34"/>
      <c r="W172" s="36">
        <f t="shared" si="23"/>
        <v>2.5555555555555554</v>
      </c>
      <c r="X172" s="40">
        <v>2.6</v>
      </c>
      <c r="Y172" s="37">
        <v>5</v>
      </c>
      <c r="Z172" s="28" t="s">
        <v>8</v>
      </c>
      <c r="AA172" s="23" t="s">
        <v>6</v>
      </c>
      <c r="AB172" s="46" t="s">
        <v>20</v>
      </c>
      <c r="AC172" s="38"/>
      <c r="AD172" s="35">
        <v>2</v>
      </c>
      <c r="AE172" s="54"/>
      <c r="AF172" s="48">
        <f t="shared" si="21"/>
        <v>5011872336272755</v>
      </c>
      <c r="AG172" s="58"/>
    </row>
    <row r="173" spans="1:43" x14ac:dyDescent="0.2">
      <c r="A173" s="3" t="s">
        <v>204</v>
      </c>
      <c r="B173" s="53">
        <f t="shared" si="22"/>
        <v>45213.603194444448</v>
      </c>
      <c r="C173" s="28">
        <v>2023</v>
      </c>
      <c r="D173" s="22">
        <v>10</v>
      </c>
      <c r="E173" s="22">
        <v>14</v>
      </c>
      <c r="F173" s="22">
        <v>14</v>
      </c>
      <c r="G173" s="22">
        <v>28</v>
      </c>
      <c r="H173" s="66">
        <v>36.200000000000003</v>
      </c>
      <c r="I173" s="66">
        <v>2.6</v>
      </c>
      <c r="J173" s="67">
        <v>54.292000000000002</v>
      </c>
      <c r="K173" s="67">
        <v>0.14599999999999999</v>
      </c>
      <c r="L173" s="67">
        <v>125.09399999999999</v>
      </c>
      <c r="M173" s="67">
        <v>0.249</v>
      </c>
      <c r="N173" s="66">
        <v>16.2</v>
      </c>
      <c r="O173" s="52">
        <v>10</v>
      </c>
      <c r="P173" s="52">
        <v>5</v>
      </c>
      <c r="Q173" s="68">
        <v>7.9</v>
      </c>
      <c r="R173" s="34"/>
      <c r="S173" s="34">
        <v>2.9</v>
      </c>
      <c r="T173" s="34">
        <v>2.6</v>
      </c>
      <c r="U173" s="34"/>
      <c r="V173" s="34"/>
      <c r="W173" s="36">
        <f t="shared" si="23"/>
        <v>2.166666666666667</v>
      </c>
      <c r="X173" s="40">
        <v>2.2000000000000002</v>
      </c>
      <c r="Y173" s="37">
        <v>5</v>
      </c>
      <c r="Z173" s="28" t="s">
        <v>8</v>
      </c>
      <c r="AA173" s="23" t="s">
        <v>6</v>
      </c>
      <c r="AB173" s="46" t="s">
        <v>20</v>
      </c>
      <c r="AC173" s="38"/>
      <c r="AD173" s="35">
        <v>2</v>
      </c>
      <c r="AE173" s="54"/>
      <c r="AF173" s="48">
        <f t="shared" si="21"/>
        <v>1258925411794173.5</v>
      </c>
      <c r="AG173" s="58"/>
    </row>
    <row r="174" spans="1:43" s="9" customFormat="1" x14ac:dyDescent="0.2">
      <c r="A174" s="3" t="s">
        <v>205</v>
      </c>
      <c r="B174" s="53">
        <f t="shared" si="22"/>
        <v>45215.134513888886</v>
      </c>
      <c r="C174" s="21">
        <v>2023</v>
      </c>
      <c r="D174" s="22">
        <v>10</v>
      </c>
      <c r="E174" s="22">
        <v>16</v>
      </c>
      <c r="F174" s="22">
        <v>3</v>
      </c>
      <c r="G174" s="22">
        <v>13</v>
      </c>
      <c r="H174" s="66">
        <v>42.1</v>
      </c>
      <c r="I174" s="66">
        <v>0.1</v>
      </c>
      <c r="J174" s="67">
        <v>53.002000000000002</v>
      </c>
      <c r="K174" s="67">
        <v>3.0000000000000001E-3</v>
      </c>
      <c r="L174" s="67">
        <v>133.751</v>
      </c>
      <c r="M174" s="67">
        <v>4.0000000000000001E-3</v>
      </c>
      <c r="N174" s="66">
        <v>0.3</v>
      </c>
      <c r="O174" s="52">
        <v>24</v>
      </c>
      <c r="P174" s="52">
        <v>8</v>
      </c>
      <c r="Q174" s="68">
        <v>8.9</v>
      </c>
      <c r="R174" s="34"/>
      <c r="S174" s="34">
        <v>3.4</v>
      </c>
      <c r="T174" s="34">
        <v>3.5</v>
      </c>
      <c r="U174" s="34"/>
      <c r="V174" s="34"/>
      <c r="W174" s="36">
        <f t="shared" si="23"/>
        <v>2.7222222222222223</v>
      </c>
      <c r="X174" s="40">
        <v>2.7</v>
      </c>
      <c r="Y174" s="37">
        <v>5</v>
      </c>
      <c r="Z174" s="21" t="s">
        <v>8</v>
      </c>
      <c r="AA174" s="23" t="s">
        <v>7</v>
      </c>
      <c r="AB174" s="4" t="s">
        <v>20</v>
      </c>
      <c r="AC174" s="38"/>
      <c r="AD174" s="35">
        <v>4</v>
      </c>
      <c r="AE174" s="54"/>
      <c r="AF174" s="48">
        <f t="shared" si="21"/>
        <v>7079457843841414</v>
      </c>
      <c r="AG174" s="58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</row>
    <row r="175" spans="1:43" x14ac:dyDescent="0.2">
      <c r="A175" s="3" t="s">
        <v>206</v>
      </c>
      <c r="B175" s="53">
        <f t="shared" si="22"/>
        <v>45217.480405092596</v>
      </c>
      <c r="C175" s="28">
        <v>2023</v>
      </c>
      <c r="D175" s="22">
        <v>10</v>
      </c>
      <c r="E175" s="22">
        <v>18</v>
      </c>
      <c r="F175" s="22">
        <v>11</v>
      </c>
      <c r="G175" s="22">
        <v>31</v>
      </c>
      <c r="H175" s="66">
        <v>47.6</v>
      </c>
      <c r="I175" s="66">
        <v>0.1</v>
      </c>
      <c r="J175" s="67">
        <v>55.651000000000003</v>
      </c>
      <c r="K175" s="67">
        <v>2.3E-2</v>
      </c>
      <c r="L175" s="67">
        <v>130.21799999999999</v>
      </c>
      <c r="M175" s="67">
        <v>4.1000000000000002E-2</v>
      </c>
      <c r="N175" s="66">
        <v>2.6</v>
      </c>
      <c r="O175" s="52">
        <v>17</v>
      </c>
      <c r="P175" s="52">
        <v>2</v>
      </c>
      <c r="Q175" s="68">
        <v>8</v>
      </c>
      <c r="R175" s="34"/>
      <c r="S175" s="34">
        <v>3.2</v>
      </c>
      <c r="T175" s="34">
        <v>3.1</v>
      </c>
      <c r="U175" s="34"/>
      <c r="V175" s="34"/>
      <c r="W175" s="36">
        <f t="shared" si="23"/>
        <v>2.2222222222222223</v>
      </c>
      <c r="X175" s="40">
        <v>2.2000000000000002</v>
      </c>
      <c r="Y175" s="37">
        <v>5</v>
      </c>
      <c r="Z175" s="28" t="s">
        <v>8</v>
      </c>
      <c r="AA175" s="23" t="s">
        <v>5</v>
      </c>
      <c r="AB175" s="46" t="s">
        <v>20</v>
      </c>
      <c r="AC175" s="38"/>
      <c r="AD175" s="35">
        <v>1</v>
      </c>
      <c r="AE175" s="54"/>
      <c r="AF175" s="48">
        <f t="shared" si="21"/>
        <v>1258925411794173.5</v>
      </c>
      <c r="AG175" s="58"/>
    </row>
    <row r="176" spans="1:43" x14ac:dyDescent="0.2">
      <c r="A176" s="3" t="s">
        <v>207</v>
      </c>
      <c r="B176" s="53">
        <f t="shared" si="22"/>
        <v>45222.287800925929</v>
      </c>
      <c r="C176" s="21">
        <v>2023</v>
      </c>
      <c r="D176" s="22">
        <v>10</v>
      </c>
      <c r="E176" s="22">
        <v>23</v>
      </c>
      <c r="F176" s="22">
        <v>6</v>
      </c>
      <c r="G176" s="22">
        <v>54</v>
      </c>
      <c r="H176" s="66">
        <v>26.5</v>
      </c>
      <c r="I176" s="66">
        <v>0.6</v>
      </c>
      <c r="J176" s="67">
        <v>54.225999999999999</v>
      </c>
      <c r="K176" s="67">
        <v>5.2999999999999999E-2</v>
      </c>
      <c r="L176" s="67">
        <v>126.705</v>
      </c>
      <c r="M176" s="67">
        <v>9.0999999999999998E-2</v>
      </c>
      <c r="N176" s="66">
        <v>5.9</v>
      </c>
      <c r="O176" s="52">
        <v>19</v>
      </c>
      <c r="P176" s="52">
        <v>7</v>
      </c>
      <c r="Q176" s="68">
        <v>7.7</v>
      </c>
      <c r="R176" s="34"/>
      <c r="S176" s="34">
        <v>3.4</v>
      </c>
      <c r="T176" s="34">
        <v>2</v>
      </c>
      <c r="U176" s="34"/>
      <c r="V176" s="34"/>
      <c r="W176" s="36">
        <f t="shared" si="23"/>
        <v>2.0555555555555558</v>
      </c>
      <c r="X176" s="40">
        <v>2.1</v>
      </c>
      <c r="Y176" s="37">
        <v>4</v>
      </c>
      <c r="Z176" s="21" t="s">
        <v>8</v>
      </c>
      <c r="AA176" s="23" t="s">
        <v>6</v>
      </c>
      <c r="AB176" s="4" t="s">
        <v>20</v>
      </c>
      <c r="AC176" s="38"/>
      <c r="AD176" s="35">
        <v>2</v>
      </c>
      <c r="AE176" s="54"/>
      <c r="AF176" s="48">
        <f t="shared" si="21"/>
        <v>891250938133751.25</v>
      </c>
      <c r="AG176" s="58"/>
    </row>
    <row r="177" spans="1:43" x14ac:dyDescent="0.2">
      <c r="A177" s="3" t="s">
        <v>208</v>
      </c>
      <c r="B177" s="53">
        <f t="shared" si="22"/>
        <v>45224.251307870371</v>
      </c>
      <c r="C177" s="21">
        <v>2023</v>
      </c>
      <c r="D177" s="22">
        <v>10</v>
      </c>
      <c r="E177" s="22">
        <v>25</v>
      </c>
      <c r="F177" s="22">
        <v>6</v>
      </c>
      <c r="G177" s="22">
        <v>1</v>
      </c>
      <c r="H177" s="66">
        <v>53.7</v>
      </c>
      <c r="I177" s="66">
        <v>2.4</v>
      </c>
      <c r="J177" s="67">
        <v>55.36</v>
      </c>
      <c r="K177" s="67">
        <v>0.152</v>
      </c>
      <c r="L177" s="67">
        <v>130.958</v>
      </c>
      <c r="M177" s="67">
        <v>0.26700000000000002</v>
      </c>
      <c r="N177" s="66">
        <v>16.899999999999999</v>
      </c>
      <c r="O177" s="52">
        <v>19</v>
      </c>
      <c r="P177" s="52">
        <v>9</v>
      </c>
      <c r="Q177" s="68">
        <v>7.5</v>
      </c>
      <c r="R177" s="34"/>
      <c r="S177" s="34">
        <v>3.8</v>
      </c>
      <c r="T177" s="34">
        <v>2.8</v>
      </c>
      <c r="U177" s="34"/>
      <c r="V177" s="34"/>
      <c r="W177" s="36">
        <f t="shared" si="23"/>
        <v>1.9444444444444444</v>
      </c>
      <c r="X177" s="40">
        <v>1.9</v>
      </c>
      <c r="Y177" s="37">
        <v>5</v>
      </c>
      <c r="Z177" s="21" t="s">
        <v>8</v>
      </c>
      <c r="AA177" s="23" t="s">
        <v>5</v>
      </c>
      <c r="AB177" s="4" t="s">
        <v>20</v>
      </c>
      <c r="AC177" s="38"/>
      <c r="AD177" s="35">
        <v>1</v>
      </c>
      <c r="AE177" s="54"/>
      <c r="AF177" s="48">
        <f t="shared" si="21"/>
        <v>446683592150964.06</v>
      </c>
      <c r="AG177" s="58"/>
    </row>
    <row r="178" spans="1:43" x14ac:dyDescent="0.2">
      <c r="A178" s="3" t="s">
        <v>209</v>
      </c>
      <c r="B178" s="53">
        <f t="shared" si="22"/>
        <v>45226.054791666669</v>
      </c>
      <c r="C178" s="21">
        <v>2023</v>
      </c>
      <c r="D178" s="22">
        <v>10</v>
      </c>
      <c r="E178" s="22">
        <v>27</v>
      </c>
      <c r="F178" s="22">
        <v>1</v>
      </c>
      <c r="G178" s="22">
        <v>18</v>
      </c>
      <c r="H178" s="66">
        <v>54.5</v>
      </c>
      <c r="I178" s="66">
        <v>2.4</v>
      </c>
      <c r="J178" s="67">
        <v>53.356000000000002</v>
      </c>
      <c r="K178" s="67">
        <v>0.159</v>
      </c>
      <c r="L178" s="67">
        <v>126.30800000000001</v>
      </c>
      <c r="M178" s="67">
        <v>0.26500000000000001</v>
      </c>
      <c r="N178" s="66">
        <v>17.600000000000001</v>
      </c>
      <c r="O178" s="52">
        <v>0</v>
      </c>
      <c r="P178" s="52">
        <v>9</v>
      </c>
      <c r="Q178" s="68">
        <v>7.1</v>
      </c>
      <c r="R178" s="34"/>
      <c r="S178" s="34">
        <v>2.4</v>
      </c>
      <c r="T178" s="34">
        <v>1.6</v>
      </c>
      <c r="U178" s="34"/>
      <c r="V178" s="34"/>
      <c r="W178" s="36">
        <f t="shared" si="23"/>
        <v>1.7222222222222219</v>
      </c>
      <c r="X178" s="40">
        <v>1.7</v>
      </c>
      <c r="Y178" s="37">
        <v>4</v>
      </c>
      <c r="Z178" s="21" t="s">
        <v>8</v>
      </c>
      <c r="AA178" s="23" t="s">
        <v>30</v>
      </c>
      <c r="AB178" s="4" t="s">
        <v>20</v>
      </c>
      <c r="AC178" s="28" t="s">
        <v>32</v>
      </c>
      <c r="AD178" s="35">
        <v>2</v>
      </c>
      <c r="AE178" s="54"/>
      <c r="AF178" s="32"/>
      <c r="AG178" s="48">
        <f>POWER(10,11.8+1.5*Y178)</f>
        <v>6.3095734448019802E+17</v>
      </c>
    </row>
    <row r="179" spans="1:43" x14ac:dyDescent="0.2">
      <c r="A179" s="3" t="s">
        <v>210</v>
      </c>
      <c r="B179" s="53">
        <f t="shared" si="22"/>
        <v>45226.116932870369</v>
      </c>
      <c r="C179" s="21">
        <v>2023</v>
      </c>
      <c r="D179" s="22">
        <v>10</v>
      </c>
      <c r="E179" s="22">
        <v>27</v>
      </c>
      <c r="F179" s="22">
        <v>2</v>
      </c>
      <c r="G179" s="22">
        <v>48</v>
      </c>
      <c r="H179" s="66">
        <v>23.1</v>
      </c>
      <c r="I179" s="66">
        <v>2.4</v>
      </c>
      <c r="J179" s="67">
        <v>55.508000000000003</v>
      </c>
      <c r="K179" s="67">
        <v>0.14199999999999999</v>
      </c>
      <c r="L179" s="67">
        <v>130.82300000000001</v>
      </c>
      <c r="M179" s="67">
        <v>0.251</v>
      </c>
      <c r="N179" s="66">
        <v>15.8</v>
      </c>
      <c r="O179" s="52">
        <v>18</v>
      </c>
      <c r="P179" s="52">
        <v>7</v>
      </c>
      <c r="Q179" s="68">
        <v>7.1</v>
      </c>
      <c r="R179" s="34"/>
      <c r="S179" s="34">
        <v>3.5</v>
      </c>
      <c r="T179" s="34">
        <v>2.7</v>
      </c>
      <c r="U179" s="34"/>
      <c r="V179" s="34"/>
      <c r="W179" s="36">
        <f t="shared" si="23"/>
        <v>1.7222222222222219</v>
      </c>
      <c r="X179" s="40">
        <v>1.7</v>
      </c>
      <c r="Y179" s="37">
        <v>4</v>
      </c>
      <c r="Z179" s="21" t="s">
        <v>8</v>
      </c>
      <c r="AA179" s="23" t="s">
        <v>5</v>
      </c>
      <c r="AB179" s="4" t="s">
        <v>20</v>
      </c>
      <c r="AC179" s="38"/>
      <c r="AD179" s="35">
        <v>1</v>
      </c>
      <c r="AE179" s="54"/>
      <c r="AF179" s="48">
        <f t="shared" ref="AF179:AF182" si="24">POWER(10,11.8+1.5*X179)</f>
        <v>223872113856835.09</v>
      </c>
      <c r="AG179" s="58"/>
      <c r="AP179" s="9"/>
      <c r="AQ179" s="9"/>
    </row>
    <row r="180" spans="1:43" x14ac:dyDescent="0.2">
      <c r="A180" s="3" t="s">
        <v>211</v>
      </c>
      <c r="B180" s="53">
        <f t="shared" si="22"/>
        <v>45229.385127314818</v>
      </c>
      <c r="C180" s="21">
        <v>2023</v>
      </c>
      <c r="D180" s="22">
        <v>10</v>
      </c>
      <c r="E180" s="22">
        <v>30</v>
      </c>
      <c r="F180" s="22">
        <v>9</v>
      </c>
      <c r="G180" s="22">
        <v>14</v>
      </c>
      <c r="H180" s="66">
        <v>35.200000000000003</v>
      </c>
      <c r="I180" s="66">
        <v>2</v>
      </c>
      <c r="J180" s="67">
        <v>52.14</v>
      </c>
      <c r="K180" s="67">
        <v>0.158</v>
      </c>
      <c r="L180" s="67">
        <v>123.673</v>
      </c>
      <c r="M180" s="67">
        <v>0.25600000000000001</v>
      </c>
      <c r="N180" s="66">
        <v>17.5</v>
      </c>
      <c r="O180" s="52">
        <v>30</v>
      </c>
      <c r="P180" s="52">
        <v>7</v>
      </c>
      <c r="Q180" s="68">
        <v>9.5</v>
      </c>
      <c r="R180" s="34"/>
      <c r="S180" s="34">
        <v>4</v>
      </c>
      <c r="T180" s="34">
        <v>4</v>
      </c>
      <c r="U180" s="34"/>
      <c r="V180" s="34"/>
      <c r="W180" s="36">
        <f t="shared" si="23"/>
        <v>3.0555555555555554</v>
      </c>
      <c r="X180" s="40">
        <v>3.1</v>
      </c>
      <c r="Y180" s="37">
        <v>4</v>
      </c>
      <c r="Z180" s="21" t="s">
        <v>8</v>
      </c>
      <c r="AA180" s="23" t="s">
        <v>27</v>
      </c>
      <c r="AB180" s="4" t="s">
        <v>20</v>
      </c>
      <c r="AC180" s="38"/>
      <c r="AD180" s="35">
        <v>6</v>
      </c>
      <c r="AE180" s="54"/>
      <c r="AF180" s="48">
        <f t="shared" si="24"/>
        <v>2.8183829312644916E+16</v>
      </c>
      <c r="AG180" s="58"/>
    </row>
    <row r="181" spans="1:43" x14ac:dyDescent="0.2">
      <c r="A181" s="3" t="s">
        <v>212</v>
      </c>
      <c r="B181" s="53">
        <f t="shared" si="22"/>
        <v>45231.038587962961</v>
      </c>
      <c r="C181" s="28">
        <v>2023</v>
      </c>
      <c r="D181" s="22">
        <v>11</v>
      </c>
      <c r="E181" s="22">
        <v>1</v>
      </c>
      <c r="F181" s="22">
        <v>0</v>
      </c>
      <c r="G181" s="22">
        <v>55</v>
      </c>
      <c r="H181" s="66">
        <v>34.1</v>
      </c>
      <c r="I181" s="66">
        <v>0.7</v>
      </c>
      <c r="J181" s="67">
        <v>54.136000000000003</v>
      </c>
      <c r="K181" s="67">
        <v>8.1000000000000003E-2</v>
      </c>
      <c r="L181" s="67">
        <v>126.866</v>
      </c>
      <c r="M181" s="67">
        <v>0.13800000000000001</v>
      </c>
      <c r="N181" s="66">
        <v>9</v>
      </c>
      <c r="O181" s="52">
        <v>17</v>
      </c>
      <c r="P181" s="52">
        <v>5</v>
      </c>
      <c r="Q181" s="68">
        <v>6.7</v>
      </c>
      <c r="R181" s="34"/>
      <c r="S181" s="34">
        <v>2.1</v>
      </c>
      <c r="T181" s="34">
        <v>1.2</v>
      </c>
      <c r="U181" s="34"/>
      <c r="V181" s="34"/>
      <c r="W181" s="36">
        <f t="shared" si="23"/>
        <v>1.5</v>
      </c>
      <c r="X181" s="40">
        <v>1.5</v>
      </c>
      <c r="Y181" s="37">
        <v>4</v>
      </c>
      <c r="Z181" s="28" t="s">
        <v>8</v>
      </c>
      <c r="AA181" s="23" t="s">
        <v>6</v>
      </c>
      <c r="AB181" s="46" t="s">
        <v>20</v>
      </c>
      <c r="AC181" s="38"/>
      <c r="AD181" s="35">
        <v>2</v>
      </c>
      <c r="AE181" s="54"/>
      <c r="AF181" s="48">
        <f t="shared" si="24"/>
        <v>112201845430197.23</v>
      </c>
      <c r="AG181" s="58"/>
    </row>
    <row r="182" spans="1:43" x14ac:dyDescent="0.2">
      <c r="A182" s="3" t="s">
        <v>213</v>
      </c>
      <c r="B182" s="53">
        <f t="shared" si="22"/>
        <v>45231.686712962961</v>
      </c>
      <c r="C182" s="28">
        <v>2023</v>
      </c>
      <c r="D182" s="22">
        <v>11</v>
      </c>
      <c r="E182" s="22">
        <v>1</v>
      </c>
      <c r="F182" s="22">
        <v>16</v>
      </c>
      <c r="G182" s="22">
        <v>28</v>
      </c>
      <c r="H182" s="66">
        <v>52.6</v>
      </c>
      <c r="I182" s="66">
        <v>4.4000000000000004</v>
      </c>
      <c r="J182" s="67">
        <v>55.497</v>
      </c>
      <c r="K182" s="67">
        <v>0.24</v>
      </c>
      <c r="L182" s="67">
        <v>130.15899999999999</v>
      </c>
      <c r="M182" s="67">
        <v>0.42199999999999999</v>
      </c>
      <c r="N182" s="66">
        <v>26.6</v>
      </c>
      <c r="O182" s="52">
        <v>19</v>
      </c>
      <c r="P182" s="52">
        <v>10</v>
      </c>
      <c r="Q182" s="68">
        <v>7</v>
      </c>
      <c r="R182" s="34"/>
      <c r="S182" s="34">
        <v>3.3</v>
      </c>
      <c r="T182" s="34">
        <v>2.4</v>
      </c>
      <c r="U182" s="34"/>
      <c r="V182" s="34"/>
      <c r="W182" s="36">
        <f t="shared" si="23"/>
        <v>1.6666666666666665</v>
      </c>
      <c r="X182" s="40">
        <v>1.7</v>
      </c>
      <c r="Y182" s="37">
        <v>4</v>
      </c>
      <c r="Z182" s="28" t="s">
        <v>8</v>
      </c>
      <c r="AA182" s="23" t="s">
        <v>5</v>
      </c>
      <c r="AB182" s="46" t="s">
        <v>20</v>
      </c>
      <c r="AC182" s="38"/>
      <c r="AD182" s="35">
        <v>1</v>
      </c>
      <c r="AE182" s="54"/>
      <c r="AF182" s="48">
        <f t="shared" si="24"/>
        <v>223872113856835.09</v>
      </c>
      <c r="AG182" s="58"/>
    </row>
    <row r="183" spans="1:43" x14ac:dyDescent="0.2">
      <c r="A183" s="3" t="s">
        <v>214</v>
      </c>
      <c r="B183" s="53">
        <f t="shared" si="22"/>
        <v>45233.144004629627</v>
      </c>
      <c r="C183" s="41">
        <v>2023</v>
      </c>
      <c r="D183" s="42">
        <v>11</v>
      </c>
      <c r="E183" s="42">
        <v>3</v>
      </c>
      <c r="F183" s="42">
        <v>3</v>
      </c>
      <c r="G183" s="42">
        <v>27</v>
      </c>
      <c r="H183" s="66">
        <v>22.9</v>
      </c>
      <c r="I183" s="66">
        <v>0</v>
      </c>
      <c r="J183" s="67">
        <v>51.189</v>
      </c>
      <c r="K183" s="52">
        <v>0</v>
      </c>
      <c r="L183" s="67">
        <v>132.959</v>
      </c>
      <c r="M183" s="52">
        <v>0</v>
      </c>
      <c r="N183" s="52">
        <v>0</v>
      </c>
      <c r="O183" s="52">
        <v>0</v>
      </c>
      <c r="P183" s="52">
        <v>0</v>
      </c>
      <c r="Q183" s="70">
        <v>6.9</v>
      </c>
      <c r="R183" s="43"/>
      <c r="S183" s="43"/>
      <c r="T183" s="43">
        <v>0.8</v>
      </c>
      <c r="U183" s="43"/>
      <c r="V183" s="43"/>
      <c r="W183" s="36">
        <f t="shared" si="23"/>
        <v>1.6111111111111112</v>
      </c>
      <c r="X183" s="40">
        <v>1.6</v>
      </c>
      <c r="Y183" s="72">
        <v>1</v>
      </c>
      <c r="Z183" s="41" t="s">
        <v>8</v>
      </c>
      <c r="AA183" s="44" t="s">
        <v>29</v>
      </c>
      <c r="AB183" s="45" t="s">
        <v>20</v>
      </c>
      <c r="AC183" s="41" t="s">
        <v>32</v>
      </c>
      <c r="AD183" s="35">
        <v>4</v>
      </c>
      <c r="AE183" s="54"/>
      <c r="AF183" s="32"/>
      <c r="AG183" s="48">
        <f>POWER(10,11.8+1.5*Y183)</f>
        <v>19952623149688.883</v>
      </c>
    </row>
    <row r="184" spans="1:43" x14ac:dyDescent="0.2">
      <c r="A184" s="3" t="s">
        <v>215</v>
      </c>
      <c r="B184" s="53">
        <f t="shared" si="22"/>
        <v>45233.76966435185</v>
      </c>
      <c r="C184" s="28">
        <v>2023</v>
      </c>
      <c r="D184" s="22">
        <v>11</v>
      </c>
      <c r="E184" s="22">
        <v>3</v>
      </c>
      <c r="F184" s="22">
        <v>18</v>
      </c>
      <c r="G184" s="22">
        <v>28</v>
      </c>
      <c r="H184" s="66">
        <v>19.100000000000001</v>
      </c>
      <c r="I184" s="66">
        <v>1.1000000000000001</v>
      </c>
      <c r="J184" s="67">
        <v>53.908999999999999</v>
      </c>
      <c r="K184" s="67">
        <v>8.5999999999999993E-2</v>
      </c>
      <c r="L184" s="67">
        <v>124.75700000000001</v>
      </c>
      <c r="M184" s="67">
        <v>0.14599999999999999</v>
      </c>
      <c r="N184" s="66">
        <v>9.6</v>
      </c>
      <c r="O184" s="52">
        <v>7</v>
      </c>
      <c r="P184" s="52">
        <v>5</v>
      </c>
      <c r="Q184" s="68">
        <v>7.3</v>
      </c>
      <c r="R184" s="34"/>
      <c r="S184" s="34"/>
      <c r="T184" s="34">
        <v>2.4</v>
      </c>
      <c r="U184" s="34"/>
      <c r="V184" s="34"/>
      <c r="W184" s="36">
        <f t="shared" si="23"/>
        <v>1.8333333333333333</v>
      </c>
      <c r="X184" s="40">
        <v>1.8</v>
      </c>
      <c r="Y184" s="37">
        <v>4</v>
      </c>
      <c r="Z184" s="28" t="s">
        <v>8</v>
      </c>
      <c r="AA184" s="23" t="s">
        <v>6</v>
      </c>
      <c r="AB184" s="46" t="s">
        <v>20</v>
      </c>
      <c r="AC184" s="38"/>
      <c r="AD184" s="35">
        <v>2</v>
      </c>
      <c r="AE184" s="54"/>
      <c r="AF184" s="48">
        <f t="shared" ref="AF184:AF185" si="25">POWER(10,11.8+1.5*X184)</f>
        <v>316227766016839.06</v>
      </c>
      <c r="AG184" s="58"/>
    </row>
    <row r="185" spans="1:43" x14ac:dyDescent="0.2">
      <c r="A185" s="3" t="s">
        <v>216</v>
      </c>
      <c r="B185" s="53">
        <f t="shared" si="22"/>
        <v>45241.372002314813</v>
      </c>
      <c r="C185" s="28">
        <v>2023</v>
      </c>
      <c r="D185" s="22">
        <v>11</v>
      </c>
      <c r="E185" s="22">
        <v>11</v>
      </c>
      <c r="F185" s="22">
        <v>8</v>
      </c>
      <c r="G185" s="22">
        <v>55</v>
      </c>
      <c r="H185" s="66">
        <v>41.3</v>
      </c>
      <c r="I185" s="66">
        <v>0</v>
      </c>
      <c r="J185" s="67">
        <v>55.691000000000003</v>
      </c>
      <c r="K185" s="67">
        <v>5.5E-2</v>
      </c>
      <c r="L185" s="67">
        <v>135.249</v>
      </c>
      <c r="M185" s="67">
        <v>9.7000000000000003E-2</v>
      </c>
      <c r="N185" s="66">
        <v>6.1</v>
      </c>
      <c r="O185" s="52">
        <v>16</v>
      </c>
      <c r="P185" s="52">
        <v>5</v>
      </c>
      <c r="Q185" s="68">
        <v>8.8000000000000007</v>
      </c>
      <c r="R185" s="34"/>
      <c r="S185" s="34"/>
      <c r="T185" s="34">
        <v>3.3</v>
      </c>
      <c r="U185" s="34"/>
      <c r="V185" s="34"/>
      <c r="W185" s="36">
        <f t="shared" si="23"/>
        <v>2.666666666666667</v>
      </c>
      <c r="X185" s="40">
        <v>2.7</v>
      </c>
      <c r="Y185" s="37">
        <v>5</v>
      </c>
      <c r="Z185" s="28" t="s">
        <v>8</v>
      </c>
      <c r="AA185" s="23" t="s">
        <v>5</v>
      </c>
      <c r="AB185" s="46" t="s">
        <v>20</v>
      </c>
      <c r="AC185" s="38"/>
      <c r="AD185" s="35">
        <v>1</v>
      </c>
      <c r="AE185" s="54"/>
      <c r="AF185" s="48">
        <f t="shared" si="25"/>
        <v>7079457843841414</v>
      </c>
      <c r="AG185" s="58"/>
    </row>
    <row r="186" spans="1:43" x14ac:dyDescent="0.2">
      <c r="A186" s="3" t="s">
        <v>217</v>
      </c>
      <c r="B186" s="53">
        <f t="shared" si="22"/>
        <v>45243.434976851851</v>
      </c>
      <c r="C186" s="28">
        <v>2023</v>
      </c>
      <c r="D186" s="22">
        <v>11</v>
      </c>
      <c r="E186" s="22">
        <v>13</v>
      </c>
      <c r="F186" s="22">
        <v>10</v>
      </c>
      <c r="G186" s="22">
        <v>26</v>
      </c>
      <c r="H186" s="66">
        <v>22.8</v>
      </c>
      <c r="I186" s="66">
        <v>2.1</v>
      </c>
      <c r="J186" s="67">
        <v>53.034999999999997</v>
      </c>
      <c r="K186" s="67">
        <v>0.14499999999999999</v>
      </c>
      <c r="L186" s="67">
        <v>133.61799999999999</v>
      </c>
      <c r="M186" s="67">
        <v>0.24099999999999999</v>
      </c>
      <c r="N186" s="66">
        <v>16.100000000000001</v>
      </c>
      <c r="O186" s="52">
        <v>0</v>
      </c>
      <c r="P186" s="52">
        <v>6</v>
      </c>
      <c r="Q186" s="68"/>
      <c r="R186" s="34"/>
      <c r="S186" s="34">
        <v>2.8</v>
      </c>
      <c r="T186" s="34">
        <v>3.1</v>
      </c>
      <c r="U186" s="34"/>
      <c r="V186" s="34"/>
      <c r="W186" s="36">
        <f>T186</f>
        <v>3.1</v>
      </c>
      <c r="X186" s="40">
        <v>3.1</v>
      </c>
      <c r="Y186" s="37">
        <v>4</v>
      </c>
      <c r="Z186" s="28" t="s">
        <v>8</v>
      </c>
      <c r="AA186" s="23" t="s">
        <v>31</v>
      </c>
      <c r="AB186" s="46" t="s">
        <v>20</v>
      </c>
      <c r="AC186" s="28" t="s">
        <v>32</v>
      </c>
      <c r="AD186" s="35">
        <v>4</v>
      </c>
      <c r="AE186" s="54"/>
      <c r="AF186" s="32"/>
      <c r="AG186" s="48">
        <f>POWER(10,11.8+1.5*Y186)</f>
        <v>6.3095734448019802E+17</v>
      </c>
    </row>
    <row r="187" spans="1:43" x14ac:dyDescent="0.2">
      <c r="A187" s="3" t="s">
        <v>218</v>
      </c>
      <c r="B187" s="53">
        <f t="shared" si="22"/>
        <v>45244.813958333332</v>
      </c>
      <c r="C187" s="28">
        <v>2023</v>
      </c>
      <c r="D187" s="22">
        <v>11</v>
      </c>
      <c r="E187" s="22">
        <v>14</v>
      </c>
      <c r="F187" s="22">
        <v>19</v>
      </c>
      <c r="G187" s="22">
        <v>32</v>
      </c>
      <c r="H187" s="66">
        <v>6.1</v>
      </c>
      <c r="I187" s="66">
        <v>0.2</v>
      </c>
      <c r="J187" s="67">
        <v>54.112000000000002</v>
      </c>
      <c r="K187" s="67">
        <v>2.7E-2</v>
      </c>
      <c r="L187" s="67">
        <v>127.414</v>
      </c>
      <c r="M187" s="67">
        <v>4.5999999999999999E-2</v>
      </c>
      <c r="N187" s="66">
        <v>3</v>
      </c>
      <c r="O187" s="52">
        <v>14</v>
      </c>
      <c r="P187" s="52">
        <v>5</v>
      </c>
      <c r="Q187" s="68">
        <v>7.2</v>
      </c>
      <c r="R187" s="34"/>
      <c r="S187" s="34">
        <v>2.6</v>
      </c>
      <c r="T187" s="34">
        <v>1.5</v>
      </c>
      <c r="U187" s="34"/>
      <c r="V187" s="34"/>
      <c r="W187" s="36">
        <f>(Q187-4)/1.8</f>
        <v>1.7777777777777779</v>
      </c>
      <c r="X187" s="40">
        <v>1.8</v>
      </c>
      <c r="Y187" s="37">
        <v>5</v>
      </c>
      <c r="Z187" s="28" t="s">
        <v>8</v>
      </c>
      <c r="AA187" s="23" t="s">
        <v>6</v>
      </c>
      <c r="AB187" s="46" t="s">
        <v>20</v>
      </c>
      <c r="AC187" s="38"/>
      <c r="AD187" s="35">
        <v>2</v>
      </c>
      <c r="AE187" s="54"/>
      <c r="AF187" s="48">
        <f t="shared" ref="AF187:AF200" si="26">POWER(10,11.8+1.5*X187)</f>
        <v>316227766016839.06</v>
      </c>
      <c r="AG187" s="58"/>
    </row>
    <row r="188" spans="1:43" x14ac:dyDescent="0.2">
      <c r="A188" s="3" t="s">
        <v>219</v>
      </c>
      <c r="B188" s="53">
        <f t="shared" si="22"/>
        <v>45246.010381944441</v>
      </c>
      <c r="C188" s="28">
        <v>2023</v>
      </c>
      <c r="D188" s="22">
        <v>11</v>
      </c>
      <c r="E188" s="22">
        <v>16</v>
      </c>
      <c r="F188" s="22">
        <v>0</v>
      </c>
      <c r="G188" s="22">
        <v>14</v>
      </c>
      <c r="H188" s="66">
        <v>57.8</v>
      </c>
      <c r="I188" s="66">
        <v>4.0999999999999996</v>
      </c>
      <c r="J188" s="67">
        <v>54.677</v>
      </c>
      <c r="K188" s="67">
        <v>0.24299999999999999</v>
      </c>
      <c r="L188" s="67">
        <v>124.29300000000001</v>
      </c>
      <c r="M188" s="67">
        <v>0.42</v>
      </c>
      <c r="N188" s="66">
        <v>27</v>
      </c>
      <c r="O188" s="52">
        <v>12</v>
      </c>
      <c r="P188" s="52">
        <v>5</v>
      </c>
      <c r="Q188" s="68">
        <v>8.6999999999999993</v>
      </c>
      <c r="R188" s="34"/>
      <c r="S188" s="34">
        <v>3.4</v>
      </c>
      <c r="T188" s="34">
        <v>3.4</v>
      </c>
      <c r="U188" s="34"/>
      <c r="V188" s="34"/>
      <c r="W188" s="36">
        <f>(Q188-4)/1.8</f>
        <v>2.6111111111111107</v>
      </c>
      <c r="X188" s="40">
        <v>2.6</v>
      </c>
      <c r="Y188" s="37">
        <v>5</v>
      </c>
      <c r="Z188" s="28" t="s">
        <v>8</v>
      </c>
      <c r="AA188" s="23" t="s">
        <v>6</v>
      </c>
      <c r="AB188" s="46" t="s">
        <v>20</v>
      </c>
      <c r="AC188" s="38"/>
      <c r="AD188" s="35">
        <v>2</v>
      </c>
      <c r="AE188" s="54"/>
      <c r="AF188" s="48">
        <f t="shared" si="26"/>
        <v>5011872336272755</v>
      </c>
      <c r="AG188" s="58"/>
    </row>
    <row r="189" spans="1:43" x14ac:dyDescent="0.2">
      <c r="A189" s="3" t="s">
        <v>220</v>
      </c>
      <c r="B189" s="53">
        <f t="shared" si="22"/>
        <v>45246.566689814812</v>
      </c>
      <c r="C189" s="28">
        <v>2023</v>
      </c>
      <c r="D189" s="22">
        <v>11</v>
      </c>
      <c r="E189" s="22">
        <v>16</v>
      </c>
      <c r="F189" s="22">
        <v>13</v>
      </c>
      <c r="G189" s="22">
        <v>36</v>
      </c>
      <c r="H189" s="66">
        <v>2.2000000000000002</v>
      </c>
      <c r="I189" s="66">
        <v>1.4</v>
      </c>
      <c r="J189" s="67">
        <v>54.369</v>
      </c>
      <c r="K189" s="67">
        <v>0.108</v>
      </c>
      <c r="L189" s="67">
        <v>129.87899999999999</v>
      </c>
      <c r="M189" s="67">
        <v>0.185</v>
      </c>
      <c r="N189" s="66">
        <v>12</v>
      </c>
      <c r="O189" s="52">
        <v>14</v>
      </c>
      <c r="P189" s="52">
        <v>7</v>
      </c>
      <c r="Q189" s="68">
        <v>7.7</v>
      </c>
      <c r="R189" s="34"/>
      <c r="S189" s="34">
        <v>2.7</v>
      </c>
      <c r="T189" s="34">
        <v>2.6</v>
      </c>
      <c r="U189" s="34"/>
      <c r="V189" s="34"/>
      <c r="W189" s="36">
        <f>(Q189-4)/1.8</f>
        <v>2.0555555555555558</v>
      </c>
      <c r="X189" s="40">
        <v>2.1</v>
      </c>
      <c r="Y189" s="37">
        <v>4</v>
      </c>
      <c r="Z189" s="28" t="s">
        <v>8</v>
      </c>
      <c r="AA189" s="23" t="s">
        <v>5</v>
      </c>
      <c r="AB189" s="46" t="s">
        <v>20</v>
      </c>
      <c r="AC189" s="38"/>
      <c r="AD189" s="35">
        <v>1</v>
      </c>
      <c r="AE189" s="54"/>
      <c r="AF189" s="48">
        <f t="shared" si="26"/>
        <v>891250938133751.25</v>
      </c>
      <c r="AG189" s="58"/>
    </row>
    <row r="190" spans="1:43" x14ac:dyDescent="0.2">
      <c r="A190" s="3" t="s">
        <v>221</v>
      </c>
      <c r="B190" s="53">
        <f t="shared" si="22"/>
        <v>45247.209432870368</v>
      </c>
      <c r="C190" s="28">
        <v>2023</v>
      </c>
      <c r="D190" s="22">
        <v>11</v>
      </c>
      <c r="E190" s="22">
        <v>17</v>
      </c>
      <c r="F190" s="22">
        <v>5</v>
      </c>
      <c r="G190" s="22">
        <v>1</v>
      </c>
      <c r="H190" s="66">
        <v>35.1</v>
      </c>
      <c r="I190" s="66">
        <v>1.7</v>
      </c>
      <c r="J190" s="67">
        <v>51.162999999999997</v>
      </c>
      <c r="K190" s="67">
        <v>0.16800000000000001</v>
      </c>
      <c r="L190" s="67">
        <v>133.209</v>
      </c>
      <c r="M190" s="67">
        <v>0.26800000000000002</v>
      </c>
      <c r="N190" s="66">
        <v>18.7</v>
      </c>
      <c r="O190" s="52">
        <v>11</v>
      </c>
      <c r="P190" s="52">
        <v>8</v>
      </c>
      <c r="Q190" s="68"/>
      <c r="R190" s="34"/>
      <c r="S190" s="34"/>
      <c r="T190" s="34">
        <v>2</v>
      </c>
      <c r="U190" s="34"/>
      <c r="V190" s="34"/>
      <c r="W190" s="36">
        <f>T190</f>
        <v>2</v>
      </c>
      <c r="X190" s="40">
        <v>2</v>
      </c>
      <c r="Y190" s="37">
        <v>3</v>
      </c>
      <c r="Z190" s="28" t="s">
        <v>8</v>
      </c>
      <c r="AA190" s="23" t="s">
        <v>7</v>
      </c>
      <c r="AB190" s="46" t="s">
        <v>20</v>
      </c>
      <c r="AC190" s="38"/>
      <c r="AD190" s="35">
        <v>4</v>
      </c>
      <c r="AE190" s="54"/>
      <c r="AF190" s="48">
        <f t="shared" si="26"/>
        <v>630957344480198.25</v>
      </c>
      <c r="AG190" s="58"/>
    </row>
    <row r="191" spans="1:43" x14ac:dyDescent="0.2">
      <c r="A191" s="3" t="s">
        <v>222</v>
      </c>
      <c r="B191" s="53">
        <f t="shared" si="22"/>
        <v>45250.848368055558</v>
      </c>
      <c r="C191" s="28">
        <v>2023</v>
      </c>
      <c r="D191" s="22">
        <v>11</v>
      </c>
      <c r="E191" s="22">
        <v>20</v>
      </c>
      <c r="F191" s="22">
        <v>20</v>
      </c>
      <c r="G191" s="22">
        <v>21</v>
      </c>
      <c r="H191" s="66">
        <v>39.700000000000003</v>
      </c>
      <c r="I191" s="66">
        <v>1.2</v>
      </c>
      <c r="J191" s="67">
        <v>45.170999999999999</v>
      </c>
      <c r="K191" s="67">
        <v>6.8000000000000005E-2</v>
      </c>
      <c r="L191" s="67">
        <v>137.06800000000001</v>
      </c>
      <c r="M191" s="67">
        <v>9.7000000000000003E-2</v>
      </c>
      <c r="N191" s="66">
        <v>7.6</v>
      </c>
      <c r="O191" s="52">
        <v>297</v>
      </c>
      <c r="P191" s="52">
        <v>29</v>
      </c>
      <c r="Q191" s="68"/>
      <c r="R191" s="34"/>
      <c r="S191" s="34">
        <v>3.8</v>
      </c>
      <c r="T191" s="34">
        <v>3.3</v>
      </c>
      <c r="U191" s="34"/>
      <c r="V191" s="34"/>
      <c r="W191" s="36">
        <f>T191</f>
        <v>3.3</v>
      </c>
      <c r="X191" s="40">
        <v>3.3</v>
      </c>
      <c r="Y191" s="37">
        <v>5</v>
      </c>
      <c r="Z191" s="28" t="s">
        <v>8</v>
      </c>
      <c r="AA191" s="23" t="s">
        <v>28</v>
      </c>
      <c r="AB191" s="46" t="s">
        <v>20</v>
      </c>
      <c r="AC191" s="38"/>
      <c r="AD191" s="35">
        <v>5</v>
      </c>
      <c r="AE191" s="54"/>
      <c r="AF191" s="48">
        <f t="shared" si="26"/>
        <v>5.6234132519035104E+16</v>
      </c>
      <c r="AG191" s="58"/>
    </row>
    <row r="192" spans="1:43" x14ac:dyDescent="0.2">
      <c r="A192" s="3" t="s">
        <v>223</v>
      </c>
      <c r="B192" s="53">
        <f t="shared" si="22"/>
        <v>45257.417500000003</v>
      </c>
      <c r="C192" s="28">
        <v>2023</v>
      </c>
      <c r="D192" s="22">
        <v>11</v>
      </c>
      <c r="E192" s="22">
        <v>27</v>
      </c>
      <c r="F192" s="22">
        <v>10</v>
      </c>
      <c r="G192" s="22">
        <v>1</v>
      </c>
      <c r="H192" s="66">
        <v>12.5</v>
      </c>
      <c r="I192" s="66">
        <v>0.2</v>
      </c>
      <c r="J192" s="67">
        <v>54.232999999999997</v>
      </c>
      <c r="K192" s="67">
        <v>2.5000000000000001E-2</v>
      </c>
      <c r="L192" s="67">
        <v>127.38</v>
      </c>
      <c r="M192" s="67">
        <v>4.2999999999999997E-2</v>
      </c>
      <c r="N192" s="66">
        <v>2.8</v>
      </c>
      <c r="O192" s="52">
        <v>11</v>
      </c>
      <c r="P192" s="52">
        <v>3</v>
      </c>
      <c r="Q192" s="68">
        <v>6.3</v>
      </c>
      <c r="R192" s="34"/>
      <c r="S192" s="34"/>
      <c r="T192" s="34">
        <v>1.2</v>
      </c>
      <c r="U192" s="34"/>
      <c r="V192" s="34"/>
      <c r="W192" s="36">
        <f t="shared" ref="W192:W198" si="27">(Q192-4)/1.8</f>
        <v>1.2777777777777777</v>
      </c>
      <c r="X192" s="40">
        <v>1.3</v>
      </c>
      <c r="Y192" s="37">
        <v>4</v>
      </c>
      <c r="Z192" s="28" t="s">
        <v>8</v>
      </c>
      <c r="AA192" s="23" t="s">
        <v>6</v>
      </c>
      <c r="AB192" s="46" t="s">
        <v>20</v>
      </c>
      <c r="AC192" s="38"/>
      <c r="AD192" s="35">
        <v>2</v>
      </c>
      <c r="AE192" s="54"/>
      <c r="AF192" s="48">
        <f t="shared" si="26"/>
        <v>56234132519035.117</v>
      </c>
      <c r="AG192" s="58"/>
    </row>
    <row r="193" spans="1:43" x14ac:dyDescent="0.2">
      <c r="A193" s="3" t="s">
        <v>224</v>
      </c>
      <c r="B193" s="53">
        <f t="shared" si="22"/>
        <v>45260.318229166667</v>
      </c>
      <c r="C193" s="28">
        <v>2023</v>
      </c>
      <c r="D193" s="22">
        <v>11</v>
      </c>
      <c r="E193" s="22">
        <v>30</v>
      </c>
      <c r="F193" s="22">
        <v>7</v>
      </c>
      <c r="G193" s="22">
        <v>38</v>
      </c>
      <c r="H193" s="66">
        <v>15.8</v>
      </c>
      <c r="I193" s="66">
        <v>1.3</v>
      </c>
      <c r="J193" s="67">
        <v>54</v>
      </c>
      <c r="K193" s="67">
        <v>8.7999999999999995E-2</v>
      </c>
      <c r="L193" s="67">
        <v>126.58799999999999</v>
      </c>
      <c r="M193" s="67">
        <v>0.15</v>
      </c>
      <c r="N193" s="66">
        <v>9.8000000000000007</v>
      </c>
      <c r="O193" s="52">
        <v>17</v>
      </c>
      <c r="P193" s="52">
        <v>7</v>
      </c>
      <c r="Q193" s="68">
        <v>7.7</v>
      </c>
      <c r="R193" s="34"/>
      <c r="S193" s="34">
        <v>3.3</v>
      </c>
      <c r="T193" s="34">
        <v>2</v>
      </c>
      <c r="U193" s="34"/>
      <c r="V193" s="34"/>
      <c r="W193" s="36">
        <f t="shared" si="27"/>
        <v>2.0555555555555558</v>
      </c>
      <c r="X193" s="40">
        <v>2.1</v>
      </c>
      <c r="Y193" s="37">
        <v>4</v>
      </c>
      <c r="Z193" s="28" t="s">
        <v>8</v>
      </c>
      <c r="AA193" s="23" t="s">
        <v>6</v>
      </c>
      <c r="AB193" s="46" t="s">
        <v>20</v>
      </c>
      <c r="AC193" s="38"/>
      <c r="AD193" s="35">
        <v>2</v>
      </c>
      <c r="AE193" s="54"/>
      <c r="AF193" s="48">
        <f t="shared" si="26"/>
        <v>891250938133751.25</v>
      </c>
      <c r="AG193" s="58"/>
    </row>
    <row r="194" spans="1:43" x14ac:dyDescent="0.2">
      <c r="A194" s="3" t="s">
        <v>225</v>
      </c>
      <c r="B194" s="53">
        <f t="shared" si="22"/>
        <v>45264.856273148151</v>
      </c>
      <c r="C194" s="28">
        <v>2023</v>
      </c>
      <c r="D194" s="22">
        <v>12</v>
      </c>
      <c r="E194" s="22">
        <v>4</v>
      </c>
      <c r="F194" s="22">
        <v>20</v>
      </c>
      <c r="G194" s="22">
        <v>33</v>
      </c>
      <c r="H194" s="66">
        <v>2.4</v>
      </c>
      <c r="I194" s="66">
        <v>0.1</v>
      </c>
      <c r="J194" s="67">
        <v>54.232999999999997</v>
      </c>
      <c r="K194" s="67">
        <v>3.4000000000000002E-2</v>
      </c>
      <c r="L194" s="67">
        <v>128.905</v>
      </c>
      <c r="M194" s="67">
        <v>5.8000000000000003E-2</v>
      </c>
      <c r="N194" s="66">
        <v>3.8</v>
      </c>
      <c r="O194" s="52">
        <v>21</v>
      </c>
      <c r="P194" s="52">
        <v>6</v>
      </c>
      <c r="Q194" s="68">
        <v>8.4</v>
      </c>
      <c r="R194" s="34"/>
      <c r="S194" s="34"/>
      <c r="T194" s="34">
        <v>3.1</v>
      </c>
      <c r="U194" s="34"/>
      <c r="V194" s="34"/>
      <c r="W194" s="36">
        <f t="shared" si="27"/>
        <v>2.4444444444444446</v>
      </c>
      <c r="X194" s="40">
        <v>2.4</v>
      </c>
      <c r="Y194" s="37">
        <v>5</v>
      </c>
      <c r="Z194" s="28" t="s">
        <v>8</v>
      </c>
      <c r="AA194" s="23" t="s">
        <v>6</v>
      </c>
      <c r="AB194" s="46" t="s">
        <v>20</v>
      </c>
      <c r="AC194" s="38"/>
      <c r="AD194" s="35">
        <v>2</v>
      </c>
      <c r="AE194" s="54"/>
      <c r="AF194" s="48">
        <f t="shared" si="26"/>
        <v>2511886431509585.5</v>
      </c>
      <c r="AG194" s="58"/>
    </row>
    <row r="195" spans="1:43" x14ac:dyDescent="0.2">
      <c r="A195" s="3" t="s">
        <v>226</v>
      </c>
      <c r="B195" s="53">
        <f t="shared" si="22"/>
        <v>45273.914201388892</v>
      </c>
      <c r="C195" s="28">
        <v>2023</v>
      </c>
      <c r="D195" s="22">
        <v>12</v>
      </c>
      <c r="E195" s="22">
        <v>13</v>
      </c>
      <c r="F195" s="22">
        <v>21</v>
      </c>
      <c r="G195" s="22">
        <v>56</v>
      </c>
      <c r="H195" s="66">
        <v>27.1</v>
      </c>
      <c r="I195" s="66">
        <v>1.1000000000000001</v>
      </c>
      <c r="J195" s="67">
        <v>50.430999999999997</v>
      </c>
      <c r="K195" s="67">
        <v>0.112</v>
      </c>
      <c r="L195" s="67">
        <v>128.922</v>
      </c>
      <c r="M195" s="67">
        <v>0.17499999999999999</v>
      </c>
      <c r="N195" s="66">
        <v>12.4</v>
      </c>
      <c r="O195" s="52">
        <v>20</v>
      </c>
      <c r="P195" s="52">
        <v>6</v>
      </c>
      <c r="Q195" s="68">
        <v>10</v>
      </c>
      <c r="R195" s="34"/>
      <c r="S195" s="34">
        <v>4.3</v>
      </c>
      <c r="T195" s="34">
        <v>4.0999999999999996</v>
      </c>
      <c r="U195" s="34"/>
      <c r="V195" s="34"/>
      <c r="W195" s="36">
        <f t="shared" si="27"/>
        <v>3.333333333333333</v>
      </c>
      <c r="X195" s="40">
        <v>3.3</v>
      </c>
      <c r="Y195" s="37">
        <v>9</v>
      </c>
      <c r="Z195" s="28" t="s">
        <v>8</v>
      </c>
      <c r="AA195" s="23" t="s">
        <v>21</v>
      </c>
      <c r="AB195" s="46" t="s">
        <v>20</v>
      </c>
      <c r="AC195" s="38"/>
      <c r="AD195" s="35">
        <v>3</v>
      </c>
      <c r="AE195" s="54"/>
      <c r="AF195" s="48">
        <f t="shared" si="26"/>
        <v>5.6234132519035104E+16</v>
      </c>
      <c r="AG195" s="58"/>
    </row>
    <row r="196" spans="1:43" x14ac:dyDescent="0.2">
      <c r="A196" s="3" t="s">
        <v>227</v>
      </c>
      <c r="B196" s="53">
        <f t="shared" si="22"/>
        <v>45275.779097222221</v>
      </c>
      <c r="C196" s="28">
        <v>2023</v>
      </c>
      <c r="D196" s="22">
        <v>12</v>
      </c>
      <c r="E196" s="22">
        <v>15</v>
      </c>
      <c r="F196" s="22">
        <v>18</v>
      </c>
      <c r="G196" s="22">
        <v>41</v>
      </c>
      <c r="H196" s="66">
        <v>54.4</v>
      </c>
      <c r="I196" s="66">
        <v>0.4</v>
      </c>
      <c r="J196" s="67">
        <v>54.518000000000001</v>
      </c>
      <c r="K196" s="67">
        <v>1.6E-2</v>
      </c>
      <c r="L196" s="67">
        <v>126.617</v>
      </c>
      <c r="M196" s="67">
        <v>2.8000000000000001E-2</v>
      </c>
      <c r="N196" s="66">
        <v>1.8</v>
      </c>
      <c r="O196" s="52">
        <v>12</v>
      </c>
      <c r="P196" s="52">
        <v>3</v>
      </c>
      <c r="Q196" s="68">
        <v>6.5</v>
      </c>
      <c r="R196" s="34"/>
      <c r="S196" s="34">
        <v>2.6</v>
      </c>
      <c r="T196" s="34">
        <v>1.6</v>
      </c>
      <c r="U196" s="34"/>
      <c r="V196" s="34"/>
      <c r="W196" s="36">
        <f t="shared" si="27"/>
        <v>1.3888888888888888</v>
      </c>
      <c r="X196" s="40">
        <v>1.4</v>
      </c>
      <c r="Y196" s="37">
        <v>4</v>
      </c>
      <c r="Z196" s="28" t="s">
        <v>8</v>
      </c>
      <c r="AA196" s="23" t="s">
        <v>6</v>
      </c>
      <c r="AB196" s="46" t="s">
        <v>20</v>
      </c>
      <c r="AC196" s="38"/>
      <c r="AD196" s="35">
        <v>2</v>
      </c>
      <c r="AE196" s="54"/>
      <c r="AF196" s="48">
        <f t="shared" si="26"/>
        <v>79432823472428.328</v>
      </c>
      <c r="AG196" s="58"/>
    </row>
    <row r="197" spans="1:43" x14ac:dyDescent="0.2">
      <c r="A197" s="3" t="s">
        <v>228</v>
      </c>
      <c r="B197" s="53">
        <f t="shared" ref="B197:B200" si="28">DATE(C197,D197,E197)+TIME(F197,G197,H197)</f>
        <v>45280.462569444448</v>
      </c>
      <c r="C197" s="28">
        <v>2023</v>
      </c>
      <c r="D197" s="22">
        <v>12</v>
      </c>
      <c r="E197" s="22">
        <v>20</v>
      </c>
      <c r="F197" s="22">
        <v>11</v>
      </c>
      <c r="G197" s="22">
        <v>6</v>
      </c>
      <c r="H197" s="66">
        <v>6</v>
      </c>
      <c r="I197" s="66">
        <v>0.8</v>
      </c>
      <c r="J197" s="67">
        <v>54.661999999999999</v>
      </c>
      <c r="K197" s="67">
        <v>5.8999999999999997E-2</v>
      </c>
      <c r="L197" s="67">
        <v>126.154</v>
      </c>
      <c r="M197" s="67">
        <v>0.10299999999999999</v>
      </c>
      <c r="N197" s="66">
        <v>6.6</v>
      </c>
      <c r="O197" s="52">
        <v>6</v>
      </c>
      <c r="P197" s="52">
        <v>5</v>
      </c>
      <c r="Q197" s="68">
        <v>9.4</v>
      </c>
      <c r="R197" s="34"/>
      <c r="S197" s="34"/>
      <c r="T197" s="34">
        <v>3.8</v>
      </c>
      <c r="U197" s="34"/>
      <c r="V197" s="34"/>
      <c r="W197" s="36">
        <f t="shared" si="27"/>
        <v>3</v>
      </c>
      <c r="X197" s="40">
        <v>3</v>
      </c>
      <c r="Y197" s="37">
        <v>7</v>
      </c>
      <c r="Z197" s="28" t="s">
        <v>8</v>
      </c>
      <c r="AA197" s="23" t="s">
        <v>6</v>
      </c>
      <c r="AB197" s="46" t="s">
        <v>20</v>
      </c>
      <c r="AC197" s="38"/>
      <c r="AD197" s="35">
        <v>2</v>
      </c>
      <c r="AE197" s="54"/>
      <c r="AF197" s="48">
        <f t="shared" si="26"/>
        <v>1.9952623149688948E+16</v>
      </c>
      <c r="AG197" s="58"/>
      <c r="AP197" s="9"/>
      <c r="AQ197" s="9"/>
    </row>
    <row r="198" spans="1:43" x14ac:dyDescent="0.2">
      <c r="A198" s="3" t="s">
        <v>229</v>
      </c>
      <c r="B198" s="53">
        <f t="shared" si="28"/>
        <v>45282.796284722222</v>
      </c>
      <c r="C198" s="28">
        <v>2023</v>
      </c>
      <c r="D198" s="22">
        <v>12</v>
      </c>
      <c r="E198" s="22">
        <v>22</v>
      </c>
      <c r="F198" s="22">
        <v>19</v>
      </c>
      <c r="G198" s="22">
        <v>6</v>
      </c>
      <c r="H198" s="66">
        <v>39.799999999999997</v>
      </c>
      <c r="I198" s="66">
        <v>0</v>
      </c>
      <c r="J198" s="67">
        <v>54.244</v>
      </c>
      <c r="K198" s="67">
        <v>2E-3</v>
      </c>
      <c r="L198" s="67">
        <v>126.11</v>
      </c>
      <c r="M198" s="67">
        <v>3.0000000000000001E-3</v>
      </c>
      <c r="N198" s="66">
        <v>0.2</v>
      </c>
      <c r="O198" s="52">
        <v>9</v>
      </c>
      <c r="P198" s="52">
        <v>2</v>
      </c>
      <c r="Q198" s="68">
        <v>7.6</v>
      </c>
      <c r="R198" s="34"/>
      <c r="S198" s="34">
        <v>3.2</v>
      </c>
      <c r="T198" s="34">
        <v>2</v>
      </c>
      <c r="U198" s="34"/>
      <c r="V198" s="34"/>
      <c r="W198" s="36">
        <f t="shared" si="27"/>
        <v>1.9999999999999998</v>
      </c>
      <c r="X198" s="40">
        <v>2</v>
      </c>
      <c r="Y198" s="37">
        <v>4</v>
      </c>
      <c r="Z198" s="28" t="s">
        <v>8</v>
      </c>
      <c r="AA198" s="23" t="s">
        <v>6</v>
      </c>
      <c r="AB198" s="46" t="s">
        <v>20</v>
      </c>
      <c r="AC198" s="38"/>
      <c r="AD198" s="35">
        <v>2</v>
      </c>
      <c r="AE198" s="54"/>
      <c r="AF198" s="48">
        <f t="shared" si="26"/>
        <v>630957344480198.25</v>
      </c>
      <c r="AG198" s="58"/>
    </row>
    <row r="199" spans="1:43" x14ac:dyDescent="0.2">
      <c r="A199" s="3" t="s">
        <v>230</v>
      </c>
      <c r="B199" s="53">
        <f t="shared" si="28"/>
        <v>45286.798854166664</v>
      </c>
      <c r="C199" s="28">
        <v>2023</v>
      </c>
      <c r="D199" s="22">
        <v>12</v>
      </c>
      <c r="E199" s="22">
        <v>26</v>
      </c>
      <c r="F199" s="22">
        <v>19</v>
      </c>
      <c r="G199" s="22">
        <v>10</v>
      </c>
      <c r="H199" s="66">
        <v>21.5</v>
      </c>
      <c r="I199" s="66">
        <v>1.1000000000000001</v>
      </c>
      <c r="J199" s="67">
        <v>42.734000000000002</v>
      </c>
      <c r="K199" s="67">
        <v>0.18099999999999999</v>
      </c>
      <c r="L199" s="67">
        <v>132.089</v>
      </c>
      <c r="M199" s="67">
        <v>0.246</v>
      </c>
      <c r="N199" s="66">
        <v>20.100000000000001</v>
      </c>
      <c r="O199" s="52">
        <v>515</v>
      </c>
      <c r="P199" s="52">
        <v>9</v>
      </c>
      <c r="Q199" s="68"/>
      <c r="R199" s="34">
        <v>5</v>
      </c>
      <c r="S199" s="34">
        <v>5.2</v>
      </c>
      <c r="T199" s="34">
        <v>5</v>
      </c>
      <c r="U199" s="34"/>
      <c r="V199" s="49">
        <v>2.004E+16</v>
      </c>
      <c r="W199" s="36">
        <f>0.667*(LOG10(V199)-9.1)</f>
        <v>4.8036657773692033</v>
      </c>
      <c r="X199" s="40">
        <v>4.8</v>
      </c>
      <c r="Y199" s="37">
        <v>24</v>
      </c>
      <c r="Z199" s="28" t="s">
        <v>8</v>
      </c>
      <c r="AA199" s="23" t="s">
        <v>28</v>
      </c>
      <c r="AB199" s="46" t="s">
        <v>20</v>
      </c>
      <c r="AC199" s="38"/>
      <c r="AD199" s="35">
        <v>5</v>
      </c>
      <c r="AE199" s="54"/>
      <c r="AF199" s="48">
        <f t="shared" si="26"/>
        <v>1E+19</v>
      </c>
      <c r="AG199" s="58"/>
    </row>
    <row r="200" spans="1:43" x14ac:dyDescent="0.2">
      <c r="A200" s="3" t="s">
        <v>231</v>
      </c>
      <c r="B200" s="53">
        <f t="shared" si="28"/>
        <v>45286.872476851851</v>
      </c>
      <c r="C200" s="28">
        <v>2023</v>
      </c>
      <c r="D200" s="22">
        <v>12</v>
      </c>
      <c r="E200" s="22">
        <v>26</v>
      </c>
      <c r="F200" s="22">
        <v>20</v>
      </c>
      <c r="G200" s="22">
        <v>56</v>
      </c>
      <c r="H200" s="66">
        <v>22</v>
      </c>
      <c r="I200" s="66">
        <v>0.1</v>
      </c>
      <c r="J200" s="67">
        <v>51.557000000000002</v>
      </c>
      <c r="K200" s="67">
        <v>5.2999999999999999E-2</v>
      </c>
      <c r="L200" s="67">
        <v>136.60499999999999</v>
      </c>
      <c r="M200" s="67">
        <v>8.5000000000000006E-2</v>
      </c>
      <c r="N200" s="66">
        <v>5.9</v>
      </c>
      <c r="O200" s="52">
        <v>15</v>
      </c>
      <c r="P200" s="52">
        <v>6</v>
      </c>
      <c r="Q200" s="68">
        <v>9.4</v>
      </c>
      <c r="R200" s="34"/>
      <c r="S200" s="34">
        <v>4</v>
      </c>
      <c r="T200" s="34">
        <v>3.8</v>
      </c>
      <c r="U200" s="34"/>
      <c r="V200" s="34"/>
      <c r="W200" s="36">
        <f>(Q200-4)/1.8</f>
        <v>3</v>
      </c>
      <c r="X200" s="40">
        <v>3</v>
      </c>
      <c r="Y200" s="37">
        <v>8</v>
      </c>
      <c r="Z200" s="28" t="s">
        <v>8</v>
      </c>
      <c r="AA200" s="23" t="s">
        <v>7</v>
      </c>
      <c r="AB200" s="46" t="s">
        <v>20</v>
      </c>
      <c r="AC200" s="38"/>
      <c r="AD200" s="35">
        <v>4</v>
      </c>
      <c r="AE200" s="54"/>
      <c r="AF200" s="48">
        <f t="shared" si="26"/>
        <v>1.9952623149688948E+16</v>
      </c>
      <c r="AG200" s="58"/>
    </row>
    <row r="201" spans="1:43" x14ac:dyDescent="0.2">
      <c r="AF201" s="74">
        <f>SUM(AF5:AF200)</f>
        <v>3.3420693073924607E+20</v>
      </c>
      <c r="AG201" s="11">
        <f>SUM(AG5:AG200)</f>
        <v>2.133427353017063E+19</v>
      </c>
    </row>
  </sheetData>
  <autoFilter ref="A4:AO200"/>
  <sortState ref="A5:AR200">
    <sortCondition ref="B5:B200"/>
  </sortState>
  <phoneticPr fontId="2" type="noConversion"/>
  <conditionalFormatting sqref="B200 B197:B198 B98:B195 B90:B96 B87:B88 B5:B27 B78:B85 B29:B59 B61:B76">
    <cfRule type="cellIs" dxfId="7" priority="2" stopIfTrue="1" operator="greaterThan">
      <formula>B6-0.00025</formula>
    </cfRule>
  </conditionalFormatting>
  <conditionalFormatting sqref="B198:B199 B99:B196 B91:B97 B88:B89 B5:B28 B79:B86 B30:B60 B62:B77">
    <cfRule type="cellIs" dxfId="6" priority="1" stopIfTrue="1" operator="lessThan">
      <formula>B4+0.00025</formula>
    </cfRule>
  </conditionalFormatting>
  <conditionalFormatting sqref="B199 B196 B97 B89 B86 B28 B77 B60">
    <cfRule type="cellIs" dxfId="5" priority="5" stopIfTrue="1" operator="greaterThan">
      <formula>#REF!-0.00025</formula>
    </cfRule>
  </conditionalFormatting>
  <conditionalFormatting sqref="B200 B197 B98 B90 B87 B29 B78 B61">
    <cfRule type="cellIs" dxfId="4" priority="7" stopIfTrue="1" operator="lessThan">
      <formula>#REF!+0.00025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AP191"/>
  <sheetViews>
    <sheetView zoomScaleNormal="100" workbookViewId="0">
      <pane ySplit="4" topLeftCell="A5" activePane="bottomLeft" state="frozen"/>
      <selection pane="bottomLeft" activeCell="V13" sqref="V13"/>
    </sheetView>
  </sheetViews>
  <sheetFormatPr defaultColWidth="9" defaultRowHeight="12" x14ac:dyDescent="0.2"/>
  <cols>
    <col min="1" max="1" width="9.85546875" style="13" customWidth="1"/>
    <col min="2" max="2" width="10.5703125" style="14" customWidth="1"/>
    <col min="3" max="3" width="6.42578125" style="2" customWidth="1"/>
    <col min="4" max="4" width="4.140625" style="15" bestFit="1" customWidth="1"/>
    <col min="5" max="5" width="5" style="15" bestFit="1" customWidth="1"/>
    <col min="6" max="6" width="3.85546875" style="8" bestFit="1" customWidth="1"/>
    <col min="7" max="7" width="4.28515625" style="16" bestFit="1" customWidth="1"/>
    <col min="8" max="8" width="5.5703125" style="60" customWidth="1"/>
    <col min="9" max="9" width="5.140625" style="60" customWidth="1"/>
    <col min="10" max="10" width="7.140625" style="61" customWidth="1"/>
    <col min="11" max="11" width="6.28515625" style="61" customWidth="1"/>
    <col min="12" max="12" width="7.7109375" style="61" customWidth="1"/>
    <col min="13" max="14" width="6.140625" style="61" customWidth="1"/>
    <col min="15" max="15" width="5.5703125" style="50" customWidth="1"/>
    <col min="16" max="16" width="4.28515625" style="50" customWidth="1"/>
    <col min="17" max="17" width="4.28515625" style="62" bestFit="1" customWidth="1"/>
    <col min="18" max="18" width="5.28515625" style="17" customWidth="1"/>
    <col min="19" max="19" width="7.140625" style="17" customWidth="1"/>
    <col min="20" max="20" width="4.85546875" style="17" customWidth="1"/>
    <col min="21" max="21" width="4.28515625" style="17" customWidth="1"/>
    <col min="22" max="22" width="8.140625" style="17" customWidth="1"/>
    <col min="23" max="23" width="9" style="17" customWidth="1"/>
    <col min="24" max="24" width="8.5703125" style="17" customWidth="1"/>
    <col min="25" max="25" width="4.5703125" style="30" customWidth="1"/>
    <col min="26" max="26" width="6.7109375" style="17" customWidth="1"/>
    <col min="27" max="27" width="24.7109375" style="17" customWidth="1"/>
    <col min="28" max="28" width="18" style="17" customWidth="1"/>
    <col min="29" max="29" width="17.85546875" style="17" customWidth="1"/>
    <col min="30" max="30" width="7.28515625" style="12" customWidth="1"/>
    <col min="31" max="31" width="7.28515625" style="55" customWidth="1"/>
    <col min="32" max="32" width="15.7109375" style="18" customWidth="1"/>
    <col min="33" max="33" width="5.7109375" style="11" customWidth="1"/>
    <col min="34" max="34" width="5.85546875" style="11" customWidth="1"/>
    <col min="35" max="35" width="6" style="11" bestFit="1" customWidth="1"/>
    <col min="36" max="36" width="6.7109375" style="11" bestFit="1" customWidth="1"/>
    <col min="37" max="37" width="3.7109375" style="11" bestFit="1" customWidth="1"/>
    <col min="38" max="38" width="3.28515625" style="11" bestFit="1" customWidth="1"/>
    <col min="39" max="39" width="6" style="11" bestFit="1" customWidth="1"/>
    <col min="40" max="40" width="17.7109375" style="11" bestFit="1" customWidth="1"/>
    <col min="41" max="16384" width="9" style="11"/>
  </cols>
  <sheetData>
    <row r="1" spans="1:32" ht="14.25" customHeight="1" x14ac:dyDescent="0.2">
      <c r="A1" s="77" t="s">
        <v>234</v>
      </c>
      <c r="B1" s="75"/>
      <c r="U1" s="24"/>
      <c r="V1" s="24"/>
      <c r="W1" s="26"/>
      <c r="X1" s="26"/>
    </row>
    <row r="2" spans="1:32" ht="14.25" customHeight="1" x14ac:dyDescent="0.2">
      <c r="A2" s="78" t="s">
        <v>233</v>
      </c>
      <c r="B2" s="76"/>
      <c r="C2" s="1"/>
      <c r="D2" s="7"/>
      <c r="E2" s="7"/>
      <c r="G2" s="8"/>
      <c r="H2" s="63"/>
      <c r="I2" s="63"/>
      <c r="J2" s="64"/>
      <c r="K2" s="64"/>
      <c r="L2" s="64"/>
      <c r="M2" s="64"/>
      <c r="N2" s="64"/>
      <c r="O2" s="51"/>
      <c r="P2" s="51"/>
      <c r="Q2" s="65"/>
      <c r="R2" s="10"/>
      <c r="S2" s="10"/>
      <c r="T2" s="10"/>
      <c r="U2" s="25"/>
      <c r="V2" s="25"/>
      <c r="W2" s="47"/>
      <c r="X2" s="26"/>
      <c r="Y2" s="31"/>
      <c r="Z2" s="10"/>
      <c r="AA2" s="10"/>
      <c r="AB2" s="10"/>
      <c r="AC2" s="10"/>
      <c r="AD2" s="20"/>
      <c r="AE2" s="56"/>
      <c r="AF2" s="12"/>
    </row>
    <row r="3" spans="1:32" ht="12.75" x14ac:dyDescent="0.2">
      <c r="A3" s="78" t="s">
        <v>232</v>
      </c>
      <c r="B3" s="76"/>
      <c r="C3" s="1"/>
      <c r="D3" s="7"/>
      <c r="E3" s="7"/>
      <c r="G3" s="8"/>
      <c r="H3" s="63"/>
      <c r="I3" s="63"/>
      <c r="J3" s="64"/>
      <c r="K3" s="64"/>
      <c r="L3" s="64"/>
      <c r="M3" s="64"/>
      <c r="N3" s="64"/>
      <c r="O3" s="51"/>
      <c r="P3" s="51"/>
      <c r="Q3" s="65"/>
      <c r="R3" s="10"/>
      <c r="S3" s="10"/>
      <c r="T3" s="10"/>
      <c r="U3" s="10"/>
      <c r="V3" s="10"/>
      <c r="W3" s="19"/>
      <c r="X3" s="10"/>
      <c r="Y3" s="31"/>
      <c r="Z3" s="10"/>
      <c r="AA3" s="10"/>
      <c r="AB3" s="10"/>
      <c r="AC3" s="10"/>
      <c r="AD3" s="20"/>
      <c r="AE3" s="56"/>
      <c r="AF3" s="12"/>
    </row>
    <row r="4" spans="1:32" s="92" customFormat="1" ht="38.25" customHeight="1" x14ac:dyDescent="0.2">
      <c r="A4" s="79" t="s">
        <v>9</v>
      </c>
      <c r="B4" s="80" t="s">
        <v>10</v>
      </c>
      <c r="C4" s="79" t="s">
        <v>11</v>
      </c>
      <c r="D4" s="79" t="s">
        <v>0</v>
      </c>
      <c r="E4" s="79" t="s">
        <v>1</v>
      </c>
      <c r="F4" s="79" t="s">
        <v>2</v>
      </c>
      <c r="G4" s="79" t="s">
        <v>3</v>
      </c>
      <c r="H4" s="81" t="s">
        <v>12</v>
      </c>
      <c r="I4" s="81" t="s">
        <v>240</v>
      </c>
      <c r="J4" s="82" t="s">
        <v>14</v>
      </c>
      <c r="K4" s="82" t="s">
        <v>34</v>
      </c>
      <c r="L4" s="82" t="s">
        <v>15</v>
      </c>
      <c r="M4" s="82" t="s">
        <v>35</v>
      </c>
      <c r="N4" s="82" t="s">
        <v>241</v>
      </c>
      <c r="O4" s="83" t="s">
        <v>236</v>
      </c>
      <c r="P4" s="81" t="s">
        <v>237</v>
      </c>
      <c r="Q4" s="84" t="s">
        <v>238</v>
      </c>
      <c r="R4" s="84" t="s">
        <v>24</v>
      </c>
      <c r="S4" s="84" t="s">
        <v>16</v>
      </c>
      <c r="T4" s="84" t="s">
        <v>25</v>
      </c>
      <c r="U4" s="84" t="s">
        <v>26</v>
      </c>
      <c r="V4" s="85" t="s">
        <v>244</v>
      </c>
      <c r="W4" s="86" t="s">
        <v>13</v>
      </c>
      <c r="X4" s="86" t="s">
        <v>22</v>
      </c>
      <c r="Y4" s="87" t="s">
        <v>242</v>
      </c>
      <c r="Z4" s="79" t="s">
        <v>23</v>
      </c>
      <c r="AA4" s="79" t="s">
        <v>17</v>
      </c>
      <c r="AB4" s="79" t="s">
        <v>18</v>
      </c>
      <c r="AC4" s="88" t="s">
        <v>4</v>
      </c>
      <c r="AD4" s="89" t="s">
        <v>19</v>
      </c>
      <c r="AE4" s="90"/>
      <c r="AF4" s="91" t="s">
        <v>239</v>
      </c>
    </row>
    <row r="5" spans="1:32" x14ac:dyDescent="0.2">
      <c r="A5" s="3" t="s">
        <v>36</v>
      </c>
      <c r="B5" s="53">
        <f t="shared" ref="B5:B36" si="0">DATE(C5,D5,E5)+TIME(F5,G5,H5)</f>
        <v>44927.503761574073</v>
      </c>
      <c r="C5" s="28">
        <v>2023</v>
      </c>
      <c r="D5" s="28">
        <v>1</v>
      </c>
      <c r="E5" s="22">
        <v>1</v>
      </c>
      <c r="F5" s="22">
        <v>12</v>
      </c>
      <c r="G5" s="22">
        <v>5</v>
      </c>
      <c r="H5" s="66">
        <v>25.2</v>
      </c>
      <c r="I5" s="66">
        <v>0.8</v>
      </c>
      <c r="J5" s="67">
        <v>54.131</v>
      </c>
      <c r="K5" s="67">
        <v>8.5000000000000006E-2</v>
      </c>
      <c r="L5" s="67">
        <v>140.07900000000001</v>
      </c>
      <c r="M5" s="67">
        <v>0.14399999999999999</v>
      </c>
      <c r="N5" s="66">
        <v>9.4</v>
      </c>
      <c r="O5" s="52">
        <v>11</v>
      </c>
      <c r="P5" s="52">
        <v>6</v>
      </c>
      <c r="Q5" s="68">
        <v>9.1</v>
      </c>
      <c r="R5" s="34"/>
      <c r="S5" s="34"/>
      <c r="T5" s="34">
        <v>3.4</v>
      </c>
      <c r="U5" s="36"/>
      <c r="V5" s="36"/>
      <c r="W5" s="36">
        <f t="shared" ref="W5:W19" si="1">(Q5-4)/1.8</f>
        <v>2.833333333333333</v>
      </c>
      <c r="X5" s="40">
        <v>2.8</v>
      </c>
      <c r="Y5" s="37">
        <v>7</v>
      </c>
      <c r="Z5" s="28" t="s">
        <v>8</v>
      </c>
      <c r="AA5" s="23" t="s">
        <v>7</v>
      </c>
      <c r="AB5" s="46" t="s">
        <v>20</v>
      </c>
      <c r="AC5" s="28"/>
      <c r="AD5" s="35">
        <v>4</v>
      </c>
      <c r="AE5" s="54"/>
      <c r="AF5" s="48">
        <f>POWER(10,11.8+1.5*X5)</f>
        <v>1E+16</v>
      </c>
    </row>
    <row r="6" spans="1:32" x14ac:dyDescent="0.2">
      <c r="A6" s="3" t="s">
        <v>37</v>
      </c>
      <c r="B6" s="53">
        <f t="shared" si="0"/>
        <v>44927.506956018522</v>
      </c>
      <c r="C6" s="28">
        <v>2023</v>
      </c>
      <c r="D6" s="28">
        <v>1</v>
      </c>
      <c r="E6" s="22">
        <v>1</v>
      </c>
      <c r="F6" s="22">
        <v>12</v>
      </c>
      <c r="G6" s="22">
        <v>10</v>
      </c>
      <c r="H6" s="66">
        <v>1.2</v>
      </c>
      <c r="I6" s="66">
        <v>1.4</v>
      </c>
      <c r="J6" s="67">
        <v>53.902000000000001</v>
      </c>
      <c r="K6" s="67">
        <v>0.159</v>
      </c>
      <c r="L6" s="67">
        <v>139.929</v>
      </c>
      <c r="M6" s="67">
        <v>0.27</v>
      </c>
      <c r="N6" s="66">
        <v>17.7</v>
      </c>
      <c r="O6" s="52">
        <v>15</v>
      </c>
      <c r="P6" s="52">
        <v>6</v>
      </c>
      <c r="Q6" s="68">
        <v>7.9</v>
      </c>
      <c r="R6" s="34"/>
      <c r="S6" s="34"/>
      <c r="T6" s="34">
        <v>2.5</v>
      </c>
      <c r="U6" s="36"/>
      <c r="V6" s="36"/>
      <c r="W6" s="36">
        <f t="shared" si="1"/>
        <v>2.166666666666667</v>
      </c>
      <c r="X6" s="40">
        <v>2.2000000000000002</v>
      </c>
      <c r="Y6" s="37">
        <v>1</v>
      </c>
      <c r="Z6" s="28" t="s">
        <v>8</v>
      </c>
      <c r="AA6" s="23" t="s">
        <v>7</v>
      </c>
      <c r="AB6" s="46" t="s">
        <v>20</v>
      </c>
      <c r="AC6" s="28"/>
      <c r="AD6" s="35">
        <v>4</v>
      </c>
      <c r="AE6" s="54"/>
      <c r="AF6" s="48">
        <f t="shared" ref="AF6:AF14" si="2">POWER(10,11.8+1.5*X6)</f>
        <v>1258925411794173.5</v>
      </c>
    </row>
    <row r="7" spans="1:32" x14ac:dyDescent="0.2">
      <c r="A7" s="3" t="s">
        <v>38</v>
      </c>
      <c r="B7" s="53">
        <f t="shared" si="0"/>
        <v>44928.268900462965</v>
      </c>
      <c r="C7" s="28">
        <v>2023</v>
      </c>
      <c r="D7" s="28">
        <v>1</v>
      </c>
      <c r="E7" s="22">
        <v>2</v>
      </c>
      <c r="F7" s="22">
        <v>6</v>
      </c>
      <c r="G7" s="22">
        <v>27</v>
      </c>
      <c r="H7" s="66">
        <v>13.8</v>
      </c>
      <c r="I7" s="66">
        <v>1.4</v>
      </c>
      <c r="J7" s="67">
        <v>53.494999999999997</v>
      </c>
      <c r="K7" s="67">
        <v>8.5999999999999993E-2</v>
      </c>
      <c r="L7" s="67">
        <v>126.289</v>
      </c>
      <c r="M7" s="67">
        <v>0.14299999999999999</v>
      </c>
      <c r="N7" s="66">
        <v>9.5</v>
      </c>
      <c r="O7" s="52">
        <v>10</v>
      </c>
      <c r="P7" s="52">
        <v>5</v>
      </c>
      <c r="Q7" s="68">
        <v>7.4</v>
      </c>
      <c r="R7" s="34"/>
      <c r="S7" s="34"/>
      <c r="T7" s="34">
        <v>1.5</v>
      </c>
      <c r="U7" s="36"/>
      <c r="V7" s="36"/>
      <c r="W7" s="36">
        <f t="shared" si="1"/>
        <v>1.8888888888888891</v>
      </c>
      <c r="X7" s="40">
        <v>1.9</v>
      </c>
      <c r="Y7" s="37">
        <v>3</v>
      </c>
      <c r="Z7" s="28" t="s">
        <v>8</v>
      </c>
      <c r="AA7" s="23" t="s">
        <v>6</v>
      </c>
      <c r="AB7" s="46" t="s">
        <v>20</v>
      </c>
      <c r="AC7" s="28"/>
      <c r="AD7" s="35">
        <v>2</v>
      </c>
      <c r="AE7" s="54"/>
      <c r="AF7" s="48">
        <f t="shared" si="2"/>
        <v>446683592150964.06</v>
      </c>
    </row>
    <row r="8" spans="1:32" x14ac:dyDescent="0.2">
      <c r="A8" s="3" t="s">
        <v>39</v>
      </c>
      <c r="B8" s="53">
        <f t="shared" si="0"/>
        <v>44932.257569444446</v>
      </c>
      <c r="C8" s="28">
        <v>2023</v>
      </c>
      <c r="D8" s="28">
        <v>1</v>
      </c>
      <c r="E8" s="22">
        <v>6</v>
      </c>
      <c r="F8" s="22">
        <v>6</v>
      </c>
      <c r="G8" s="22">
        <v>10</v>
      </c>
      <c r="H8" s="66">
        <v>54.2</v>
      </c>
      <c r="I8" s="66">
        <v>0.7</v>
      </c>
      <c r="J8" s="67">
        <v>53.521000000000001</v>
      </c>
      <c r="K8" s="67">
        <v>3.7999999999999999E-2</v>
      </c>
      <c r="L8" s="67">
        <v>126.31399999999999</v>
      </c>
      <c r="M8" s="67">
        <v>6.3E-2</v>
      </c>
      <c r="N8" s="66">
        <v>4.2</v>
      </c>
      <c r="O8" s="52">
        <v>12</v>
      </c>
      <c r="P8" s="52">
        <v>6</v>
      </c>
      <c r="Q8" s="68">
        <v>7</v>
      </c>
      <c r="R8" s="34"/>
      <c r="S8" s="34">
        <v>3.1</v>
      </c>
      <c r="T8" s="34">
        <v>1.5</v>
      </c>
      <c r="U8" s="36"/>
      <c r="V8" s="36"/>
      <c r="W8" s="36">
        <f t="shared" si="1"/>
        <v>1.6666666666666665</v>
      </c>
      <c r="X8" s="40">
        <v>1.7</v>
      </c>
      <c r="Y8" s="37">
        <v>3</v>
      </c>
      <c r="Z8" s="28" t="s">
        <v>8</v>
      </c>
      <c r="AA8" s="23" t="s">
        <v>6</v>
      </c>
      <c r="AB8" s="46" t="s">
        <v>20</v>
      </c>
      <c r="AC8" s="28"/>
      <c r="AD8" s="35">
        <v>2</v>
      </c>
      <c r="AE8" s="54"/>
      <c r="AF8" s="48">
        <f t="shared" si="2"/>
        <v>223872113856835.09</v>
      </c>
    </row>
    <row r="9" spans="1:32" x14ac:dyDescent="0.2">
      <c r="A9" s="3" t="s">
        <v>40</v>
      </c>
      <c r="B9" s="53">
        <f t="shared" si="0"/>
        <v>44932.565381944441</v>
      </c>
      <c r="C9" s="28">
        <v>2023</v>
      </c>
      <c r="D9" s="28">
        <v>1</v>
      </c>
      <c r="E9" s="22">
        <v>6</v>
      </c>
      <c r="F9" s="22">
        <v>13</v>
      </c>
      <c r="G9" s="22">
        <v>34</v>
      </c>
      <c r="H9" s="66">
        <v>9</v>
      </c>
      <c r="I9" s="66">
        <v>0.2</v>
      </c>
      <c r="J9" s="67">
        <v>54.603999999999999</v>
      </c>
      <c r="K9" s="67">
        <v>4.0000000000000001E-3</v>
      </c>
      <c r="L9" s="67">
        <v>132.881</v>
      </c>
      <c r="M9" s="67">
        <v>6.0000000000000001E-3</v>
      </c>
      <c r="N9" s="66">
        <v>0.4</v>
      </c>
      <c r="O9" s="52">
        <v>5</v>
      </c>
      <c r="P9" s="52">
        <v>6</v>
      </c>
      <c r="Q9" s="68">
        <v>7.3</v>
      </c>
      <c r="R9" s="34"/>
      <c r="S9" s="34"/>
      <c r="T9" s="34">
        <v>2.8</v>
      </c>
      <c r="U9" s="36"/>
      <c r="V9" s="36"/>
      <c r="W9" s="36">
        <f t="shared" si="1"/>
        <v>1.8333333333333333</v>
      </c>
      <c r="X9" s="40">
        <v>1.8</v>
      </c>
      <c r="Y9" s="37">
        <v>4</v>
      </c>
      <c r="Z9" s="28" t="s">
        <v>8</v>
      </c>
      <c r="AA9" s="23" t="s">
        <v>5</v>
      </c>
      <c r="AB9" s="46" t="s">
        <v>20</v>
      </c>
      <c r="AC9" s="28"/>
      <c r="AD9" s="35">
        <v>1</v>
      </c>
      <c r="AE9" s="54"/>
      <c r="AF9" s="48">
        <f t="shared" si="2"/>
        <v>316227766016839.06</v>
      </c>
    </row>
    <row r="10" spans="1:32" x14ac:dyDescent="0.2">
      <c r="A10" s="3" t="s">
        <v>41</v>
      </c>
      <c r="B10" s="53">
        <f t="shared" si="0"/>
        <v>44933.728101851855</v>
      </c>
      <c r="C10" s="28">
        <v>2023</v>
      </c>
      <c r="D10" s="28">
        <v>1</v>
      </c>
      <c r="E10" s="22">
        <v>7</v>
      </c>
      <c r="F10" s="22">
        <v>17</v>
      </c>
      <c r="G10" s="22">
        <v>28</v>
      </c>
      <c r="H10" s="66">
        <v>28.4</v>
      </c>
      <c r="I10" s="66">
        <v>0.1</v>
      </c>
      <c r="J10" s="67">
        <v>54.398000000000003</v>
      </c>
      <c r="K10" s="67">
        <v>4.0000000000000001E-3</v>
      </c>
      <c r="L10" s="67">
        <v>125.83799999999999</v>
      </c>
      <c r="M10" s="67">
        <v>6.0000000000000001E-3</v>
      </c>
      <c r="N10" s="66">
        <v>0.4</v>
      </c>
      <c r="O10" s="52">
        <v>7</v>
      </c>
      <c r="P10" s="52">
        <v>7</v>
      </c>
      <c r="Q10" s="68">
        <v>6.9</v>
      </c>
      <c r="R10" s="34"/>
      <c r="S10" s="34">
        <v>2.6</v>
      </c>
      <c r="T10" s="34">
        <v>1.9</v>
      </c>
      <c r="U10" s="36"/>
      <c r="V10" s="36"/>
      <c r="W10" s="36">
        <f t="shared" si="1"/>
        <v>1.6111111111111112</v>
      </c>
      <c r="X10" s="40">
        <v>1.6</v>
      </c>
      <c r="Y10" s="37">
        <v>4</v>
      </c>
      <c r="Z10" s="28" t="s">
        <v>8</v>
      </c>
      <c r="AA10" s="23" t="s">
        <v>6</v>
      </c>
      <c r="AB10" s="46" t="s">
        <v>20</v>
      </c>
      <c r="AC10" s="28"/>
      <c r="AD10" s="35">
        <v>2</v>
      </c>
      <c r="AE10" s="54"/>
      <c r="AF10" s="48">
        <f t="shared" si="2"/>
        <v>158489319246112.38</v>
      </c>
    </row>
    <row r="11" spans="1:32" x14ac:dyDescent="0.2">
      <c r="A11" s="3" t="s">
        <v>42</v>
      </c>
      <c r="B11" s="53">
        <f t="shared" si="0"/>
        <v>44935.94090277778</v>
      </c>
      <c r="C11" s="28">
        <v>2023</v>
      </c>
      <c r="D11" s="28">
        <v>1</v>
      </c>
      <c r="E11" s="22">
        <v>9</v>
      </c>
      <c r="F11" s="22">
        <v>22</v>
      </c>
      <c r="G11" s="22">
        <v>34</v>
      </c>
      <c r="H11" s="66">
        <v>54.8</v>
      </c>
      <c r="I11" s="66">
        <v>3.4</v>
      </c>
      <c r="J11" s="67">
        <v>54.029000000000003</v>
      </c>
      <c r="K11" s="67">
        <v>0.18099999999999999</v>
      </c>
      <c r="L11" s="67">
        <v>124.69799999999999</v>
      </c>
      <c r="M11" s="67">
        <v>0.307</v>
      </c>
      <c r="N11" s="66">
        <v>20.100000000000001</v>
      </c>
      <c r="O11" s="52">
        <v>20</v>
      </c>
      <c r="P11" s="52">
        <v>10</v>
      </c>
      <c r="Q11" s="68">
        <v>7.6</v>
      </c>
      <c r="R11" s="34"/>
      <c r="S11" s="34"/>
      <c r="T11" s="34">
        <v>2.5</v>
      </c>
      <c r="U11" s="36"/>
      <c r="V11" s="36"/>
      <c r="W11" s="36">
        <f t="shared" si="1"/>
        <v>1.9999999999999998</v>
      </c>
      <c r="X11" s="40">
        <v>2</v>
      </c>
      <c r="Y11" s="37">
        <v>3</v>
      </c>
      <c r="Z11" s="28" t="s">
        <v>8</v>
      </c>
      <c r="AA11" s="23" t="s">
        <v>6</v>
      </c>
      <c r="AB11" s="46" t="s">
        <v>20</v>
      </c>
      <c r="AC11" s="28"/>
      <c r="AD11" s="35">
        <v>2</v>
      </c>
      <c r="AE11" s="54"/>
      <c r="AF11" s="48">
        <f t="shared" si="2"/>
        <v>630957344480198.25</v>
      </c>
    </row>
    <row r="12" spans="1:32" x14ac:dyDescent="0.2">
      <c r="A12" s="3" t="s">
        <v>43</v>
      </c>
      <c r="B12" s="53">
        <f t="shared" si="0"/>
        <v>44936.303541666668</v>
      </c>
      <c r="C12" s="28">
        <v>2023</v>
      </c>
      <c r="D12" s="28">
        <v>1</v>
      </c>
      <c r="E12" s="22">
        <v>10</v>
      </c>
      <c r="F12" s="22">
        <v>7</v>
      </c>
      <c r="G12" s="22">
        <v>17</v>
      </c>
      <c r="H12" s="66">
        <v>6.1</v>
      </c>
      <c r="I12" s="66">
        <v>0.1</v>
      </c>
      <c r="J12" s="67">
        <v>51.274999999999999</v>
      </c>
      <c r="K12" s="67">
        <v>2.7E-2</v>
      </c>
      <c r="L12" s="67">
        <v>132.88999999999999</v>
      </c>
      <c r="M12" s="67">
        <v>4.2999999999999997E-2</v>
      </c>
      <c r="N12" s="66">
        <v>3</v>
      </c>
      <c r="O12" s="52">
        <v>26</v>
      </c>
      <c r="P12" s="52">
        <v>3</v>
      </c>
      <c r="Q12" s="68">
        <v>8.3000000000000007</v>
      </c>
      <c r="R12" s="34"/>
      <c r="S12" s="34">
        <v>3.8</v>
      </c>
      <c r="T12" s="34">
        <v>3.1</v>
      </c>
      <c r="U12" s="36"/>
      <c r="V12" s="36"/>
      <c r="W12" s="36">
        <f t="shared" si="1"/>
        <v>2.3888888888888893</v>
      </c>
      <c r="X12" s="40">
        <v>2.4</v>
      </c>
      <c r="Y12" s="37">
        <v>6</v>
      </c>
      <c r="Z12" s="28" t="s">
        <v>8</v>
      </c>
      <c r="AA12" s="23" t="s">
        <v>7</v>
      </c>
      <c r="AB12" s="46" t="s">
        <v>20</v>
      </c>
      <c r="AC12" s="28"/>
      <c r="AD12" s="35">
        <v>4</v>
      </c>
      <c r="AE12" s="54"/>
      <c r="AF12" s="48">
        <f t="shared" si="2"/>
        <v>2511886431509585.5</v>
      </c>
    </row>
    <row r="13" spans="1:32" x14ac:dyDescent="0.2">
      <c r="A13" s="3" t="s">
        <v>44</v>
      </c>
      <c r="B13" s="53">
        <f t="shared" si="0"/>
        <v>44936.556331018517</v>
      </c>
      <c r="C13" s="28">
        <v>2023</v>
      </c>
      <c r="D13" s="28">
        <v>1</v>
      </c>
      <c r="E13" s="22">
        <v>10</v>
      </c>
      <c r="F13" s="22">
        <v>13</v>
      </c>
      <c r="G13" s="22">
        <v>21</v>
      </c>
      <c r="H13" s="66">
        <v>7</v>
      </c>
      <c r="I13" s="66">
        <v>0.1</v>
      </c>
      <c r="J13" s="67">
        <v>55.462000000000003</v>
      </c>
      <c r="K13" s="67">
        <v>1E-3</v>
      </c>
      <c r="L13" s="67">
        <v>135.678</v>
      </c>
      <c r="M13" s="67">
        <v>2E-3</v>
      </c>
      <c r="N13" s="66">
        <v>0.1</v>
      </c>
      <c r="O13" s="52">
        <v>10</v>
      </c>
      <c r="P13" s="52">
        <v>5</v>
      </c>
      <c r="Q13" s="68">
        <v>7.7</v>
      </c>
      <c r="R13" s="34"/>
      <c r="S13" s="34"/>
      <c r="T13" s="34">
        <v>3</v>
      </c>
      <c r="U13" s="36"/>
      <c r="V13" s="36"/>
      <c r="W13" s="36">
        <f t="shared" si="1"/>
        <v>2.0555555555555558</v>
      </c>
      <c r="X13" s="40">
        <v>2.1</v>
      </c>
      <c r="Y13" s="37">
        <v>6</v>
      </c>
      <c r="Z13" s="28" t="s">
        <v>8</v>
      </c>
      <c r="AA13" s="23" t="s">
        <v>5</v>
      </c>
      <c r="AB13" s="46" t="s">
        <v>20</v>
      </c>
      <c r="AC13" s="28"/>
      <c r="AD13" s="35">
        <v>1</v>
      </c>
      <c r="AE13" s="54"/>
      <c r="AF13" s="48">
        <f t="shared" si="2"/>
        <v>891250938133751.25</v>
      </c>
    </row>
    <row r="14" spans="1:32" x14ac:dyDescent="0.2">
      <c r="A14" s="3" t="s">
        <v>45</v>
      </c>
      <c r="B14" s="53">
        <f t="shared" si="0"/>
        <v>44937.148842592593</v>
      </c>
      <c r="C14" s="28">
        <v>2023</v>
      </c>
      <c r="D14" s="28">
        <v>1</v>
      </c>
      <c r="E14" s="22">
        <v>11</v>
      </c>
      <c r="F14" s="22">
        <v>3</v>
      </c>
      <c r="G14" s="22">
        <v>34</v>
      </c>
      <c r="H14" s="66">
        <v>20.6</v>
      </c>
      <c r="I14" s="66">
        <v>0.1</v>
      </c>
      <c r="J14" s="67">
        <v>48.331000000000003</v>
      </c>
      <c r="K14" s="67">
        <v>3.1E-2</v>
      </c>
      <c r="L14" s="67">
        <v>130.38</v>
      </c>
      <c r="M14" s="67">
        <v>4.5999999999999999E-2</v>
      </c>
      <c r="N14" s="66">
        <v>3.4</v>
      </c>
      <c r="O14" s="52">
        <v>12</v>
      </c>
      <c r="P14" s="52">
        <v>4</v>
      </c>
      <c r="Q14" s="68">
        <v>9.8000000000000007</v>
      </c>
      <c r="R14" s="34"/>
      <c r="S14" s="34"/>
      <c r="T14" s="34">
        <v>4.0999999999999996</v>
      </c>
      <c r="U14" s="36"/>
      <c r="V14" s="36"/>
      <c r="W14" s="36">
        <f t="shared" si="1"/>
        <v>3.2222222222222223</v>
      </c>
      <c r="X14" s="40">
        <v>3.2</v>
      </c>
      <c r="Y14" s="37">
        <v>10</v>
      </c>
      <c r="Z14" s="28" t="s">
        <v>8</v>
      </c>
      <c r="AA14" s="23" t="s">
        <v>27</v>
      </c>
      <c r="AB14" s="46" t="s">
        <v>20</v>
      </c>
      <c r="AC14" s="28"/>
      <c r="AD14" s="35">
        <v>6</v>
      </c>
      <c r="AE14" s="54"/>
      <c r="AF14" s="48">
        <f t="shared" si="2"/>
        <v>3.981071705534992E+16</v>
      </c>
    </row>
    <row r="15" spans="1:32" x14ac:dyDescent="0.2">
      <c r="A15" s="3" t="s">
        <v>47</v>
      </c>
      <c r="B15" s="53">
        <f t="shared" si="0"/>
        <v>44939.593171296299</v>
      </c>
      <c r="C15" s="28">
        <v>2023</v>
      </c>
      <c r="D15" s="28">
        <v>1</v>
      </c>
      <c r="E15" s="22">
        <v>13</v>
      </c>
      <c r="F15" s="22">
        <v>14</v>
      </c>
      <c r="G15" s="22">
        <v>14</v>
      </c>
      <c r="H15" s="66">
        <v>10</v>
      </c>
      <c r="I15" s="66">
        <v>0.3</v>
      </c>
      <c r="J15" s="67">
        <v>54.19</v>
      </c>
      <c r="K15" s="67">
        <v>8.0000000000000002E-3</v>
      </c>
      <c r="L15" s="67">
        <v>125.977</v>
      </c>
      <c r="M15" s="67">
        <v>1.4E-2</v>
      </c>
      <c r="N15" s="66">
        <v>0.9</v>
      </c>
      <c r="O15" s="52">
        <v>25</v>
      </c>
      <c r="P15" s="52">
        <v>8</v>
      </c>
      <c r="Q15" s="68">
        <v>7.1</v>
      </c>
      <c r="R15" s="34"/>
      <c r="S15" s="34"/>
      <c r="T15" s="34">
        <v>1.8</v>
      </c>
      <c r="U15" s="36"/>
      <c r="V15" s="36"/>
      <c r="W15" s="36">
        <f t="shared" si="1"/>
        <v>1.7222222222222219</v>
      </c>
      <c r="X15" s="40">
        <v>1.7</v>
      </c>
      <c r="Y15" s="37">
        <v>3</v>
      </c>
      <c r="Z15" s="28" t="s">
        <v>8</v>
      </c>
      <c r="AA15" s="23" t="s">
        <v>6</v>
      </c>
      <c r="AB15" s="46" t="s">
        <v>20</v>
      </c>
      <c r="AC15" s="28"/>
      <c r="AD15" s="35">
        <v>2</v>
      </c>
      <c r="AE15" s="54"/>
      <c r="AF15" s="48">
        <f t="shared" ref="AF15:AF16" si="3">POWER(10,11.8+1.5*X15)</f>
        <v>223872113856835.09</v>
      </c>
    </row>
    <row r="16" spans="1:32" x14ac:dyDescent="0.2">
      <c r="A16" s="3" t="s">
        <v>48</v>
      </c>
      <c r="B16" s="53">
        <f t="shared" si="0"/>
        <v>44941.136446759258</v>
      </c>
      <c r="C16" s="28">
        <v>2023</v>
      </c>
      <c r="D16" s="28">
        <v>1</v>
      </c>
      <c r="E16" s="22">
        <v>15</v>
      </c>
      <c r="F16" s="22">
        <v>3</v>
      </c>
      <c r="G16" s="22">
        <v>16</v>
      </c>
      <c r="H16" s="66">
        <v>29</v>
      </c>
      <c r="I16" s="66">
        <v>0.3</v>
      </c>
      <c r="J16" s="67">
        <v>52.996000000000002</v>
      </c>
      <c r="K16" s="67">
        <v>4.9000000000000002E-2</v>
      </c>
      <c r="L16" s="67">
        <v>131.84299999999999</v>
      </c>
      <c r="M16" s="67">
        <v>8.1000000000000003E-2</v>
      </c>
      <c r="N16" s="66">
        <v>5.4</v>
      </c>
      <c r="O16" s="52">
        <v>18</v>
      </c>
      <c r="P16" s="52">
        <v>6</v>
      </c>
      <c r="Q16" s="68">
        <v>7.5</v>
      </c>
      <c r="R16" s="34"/>
      <c r="S16" s="34"/>
      <c r="T16" s="34">
        <v>2.8</v>
      </c>
      <c r="U16" s="36"/>
      <c r="V16" s="36"/>
      <c r="W16" s="36">
        <f t="shared" si="1"/>
        <v>1.9444444444444444</v>
      </c>
      <c r="X16" s="40">
        <v>1.9</v>
      </c>
      <c r="Y16" s="37">
        <v>5</v>
      </c>
      <c r="Z16" s="28" t="s">
        <v>8</v>
      </c>
      <c r="AA16" s="23" t="s">
        <v>21</v>
      </c>
      <c r="AB16" s="46" t="s">
        <v>20</v>
      </c>
      <c r="AC16" s="28"/>
      <c r="AD16" s="35">
        <v>3</v>
      </c>
      <c r="AE16" s="54"/>
      <c r="AF16" s="48">
        <f t="shared" si="3"/>
        <v>446683592150964.06</v>
      </c>
    </row>
    <row r="17" spans="1:32" x14ac:dyDescent="0.2">
      <c r="A17" s="3" t="s">
        <v>50</v>
      </c>
      <c r="B17" s="53">
        <f t="shared" si="0"/>
        <v>44949.627604166664</v>
      </c>
      <c r="C17" s="28">
        <v>2023</v>
      </c>
      <c r="D17" s="28">
        <v>1</v>
      </c>
      <c r="E17" s="22">
        <v>23</v>
      </c>
      <c r="F17" s="22">
        <v>15</v>
      </c>
      <c r="G17" s="22">
        <v>3</v>
      </c>
      <c r="H17" s="66">
        <v>45.1</v>
      </c>
      <c r="I17" s="66">
        <v>0.5</v>
      </c>
      <c r="J17" s="67">
        <v>51.305</v>
      </c>
      <c r="K17" s="67">
        <v>4.9000000000000002E-2</v>
      </c>
      <c r="L17" s="67">
        <v>131.79</v>
      </c>
      <c r="M17" s="67">
        <v>7.8E-2</v>
      </c>
      <c r="N17" s="66">
        <v>5.4</v>
      </c>
      <c r="O17" s="52">
        <v>8</v>
      </c>
      <c r="P17" s="52">
        <v>6</v>
      </c>
      <c r="Q17" s="68">
        <v>8.8000000000000007</v>
      </c>
      <c r="R17" s="34"/>
      <c r="S17" s="34">
        <v>3.7</v>
      </c>
      <c r="T17" s="34">
        <v>3.5</v>
      </c>
      <c r="U17" s="36"/>
      <c r="V17" s="36"/>
      <c r="W17" s="36">
        <f t="shared" si="1"/>
        <v>2.666666666666667</v>
      </c>
      <c r="X17" s="40">
        <v>2.7</v>
      </c>
      <c r="Y17" s="37">
        <v>6</v>
      </c>
      <c r="Z17" s="28" t="s">
        <v>8</v>
      </c>
      <c r="AA17" s="23" t="s">
        <v>7</v>
      </c>
      <c r="AB17" s="46" t="s">
        <v>20</v>
      </c>
      <c r="AC17" s="28"/>
      <c r="AD17" s="35">
        <v>4</v>
      </c>
      <c r="AE17" s="54"/>
      <c r="AF17" s="48">
        <f t="shared" ref="AF17:AF49" si="4">POWER(10,11.8+1.5*X17)</f>
        <v>7079457843841414</v>
      </c>
    </row>
    <row r="18" spans="1:32" x14ac:dyDescent="0.2">
      <c r="A18" s="3" t="s">
        <v>51</v>
      </c>
      <c r="B18" s="53">
        <f t="shared" si="0"/>
        <v>44950.751273148147</v>
      </c>
      <c r="C18" s="28">
        <v>2023</v>
      </c>
      <c r="D18" s="28">
        <v>1</v>
      </c>
      <c r="E18" s="22">
        <v>24</v>
      </c>
      <c r="F18" s="22">
        <v>18</v>
      </c>
      <c r="G18" s="22">
        <v>1</v>
      </c>
      <c r="H18" s="66">
        <v>50.2</v>
      </c>
      <c r="I18" s="66">
        <v>2.4</v>
      </c>
      <c r="J18" s="67">
        <v>54.412999999999997</v>
      </c>
      <c r="K18" s="67">
        <v>0.17100000000000001</v>
      </c>
      <c r="L18" s="67">
        <v>124.605</v>
      </c>
      <c r="M18" s="67">
        <v>0.29299999999999998</v>
      </c>
      <c r="N18" s="66">
        <v>19</v>
      </c>
      <c r="O18" s="52">
        <v>16</v>
      </c>
      <c r="P18" s="52">
        <v>7</v>
      </c>
      <c r="Q18" s="68">
        <v>8.5</v>
      </c>
      <c r="R18" s="34"/>
      <c r="S18" s="34">
        <v>2.9</v>
      </c>
      <c r="T18" s="34">
        <v>2.9</v>
      </c>
      <c r="U18" s="36"/>
      <c r="V18" s="36"/>
      <c r="W18" s="36">
        <f t="shared" si="1"/>
        <v>2.5</v>
      </c>
      <c r="X18" s="40">
        <v>2.5</v>
      </c>
      <c r="Y18" s="37">
        <v>4</v>
      </c>
      <c r="Z18" s="28" t="s">
        <v>8</v>
      </c>
      <c r="AA18" s="23" t="s">
        <v>6</v>
      </c>
      <c r="AB18" s="46" t="s">
        <v>20</v>
      </c>
      <c r="AC18" s="28"/>
      <c r="AD18" s="35">
        <v>2</v>
      </c>
      <c r="AE18" s="54"/>
      <c r="AF18" s="48">
        <f t="shared" si="4"/>
        <v>3548133892335782</v>
      </c>
    </row>
    <row r="19" spans="1:32" x14ac:dyDescent="0.2">
      <c r="A19" s="3" t="s">
        <v>52</v>
      </c>
      <c r="B19" s="53">
        <f t="shared" si="0"/>
        <v>44951.525752314818</v>
      </c>
      <c r="C19" s="28">
        <v>2023</v>
      </c>
      <c r="D19" s="28">
        <v>1</v>
      </c>
      <c r="E19" s="22">
        <v>25</v>
      </c>
      <c r="F19" s="22">
        <v>12</v>
      </c>
      <c r="G19" s="22">
        <v>37</v>
      </c>
      <c r="H19" s="66">
        <v>5.0999999999999996</v>
      </c>
      <c r="I19" s="66">
        <v>0.3</v>
      </c>
      <c r="J19" s="67">
        <v>54.034999999999997</v>
      </c>
      <c r="K19" s="67">
        <v>1E-3</v>
      </c>
      <c r="L19" s="67">
        <v>124.19199999999999</v>
      </c>
      <c r="M19" s="67">
        <v>2E-3</v>
      </c>
      <c r="N19" s="66">
        <v>0.1</v>
      </c>
      <c r="O19" s="52">
        <v>20</v>
      </c>
      <c r="P19" s="52">
        <v>10</v>
      </c>
      <c r="Q19" s="68">
        <v>7.3</v>
      </c>
      <c r="R19" s="34"/>
      <c r="S19" s="34"/>
      <c r="T19" s="34">
        <v>2.5</v>
      </c>
      <c r="U19" s="36"/>
      <c r="V19" s="36"/>
      <c r="W19" s="36">
        <f t="shared" si="1"/>
        <v>1.8333333333333333</v>
      </c>
      <c r="X19" s="40">
        <v>1.8</v>
      </c>
      <c r="Y19" s="37">
        <v>3</v>
      </c>
      <c r="Z19" s="28" t="s">
        <v>8</v>
      </c>
      <c r="AA19" s="23" t="s">
        <v>6</v>
      </c>
      <c r="AB19" s="46" t="s">
        <v>20</v>
      </c>
      <c r="AC19" s="28"/>
      <c r="AD19" s="35">
        <v>2</v>
      </c>
      <c r="AE19" s="54"/>
      <c r="AF19" s="48">
        <f t="shared" si="4"/>
        <v>316227766016839.06</v>
      </c>
    </row>
    <row r="20" spans="1:32" x14ac:dyDescent="0.2">
      <c r="A20" s="3" t="s">
        <v>53</v>
      </c>
      <c r="B20" s="53">
        <f t="shared" si="0"/>
        <v>44955.928865740738</v>
      </c>
      <c r="C20" s="28">
        <v>2023</v>
      </c>
      <c r="D20" s="28">
        <v>1</v>
      </c>
      <c r="E20" s="22">
        <v>29</v>
      </c>
      <c r="F20" s="22">
        <v>22</v>
      </c>
      <c r="G20" s="22">
        <v>17</v>
      </c>
      <c r="H20" s="66">
        <v>34.200000000000003</v>
      </c>
      <c r="I20" s="66">
        <v>1.4</v>
      </c>
      <c r="J20" s="67">
        <v>43.171999999999997</v>
      </c>
      <c r="K20" s="67">
        <v>0.19400000000000001</v>
      </c>
      <c r="L20" s="67">
        <v>136.417</v>
      </c>
      <c r="M20" s="67">
        <v>0.26500000000000001</v>
      </c>
      <c r="N20" s="66">
        <v>21.5</v>
      </c>
      <c r="O20" s="52">
        <v>362</v>
      </c>
      <c r="P20" s="52">
        <v>35</v>
      </c>
      <c r="Q20" s="68"/>
      <c r="R20" s="34"/>
      <c r="S20" s="34">
        <v>4.5999999999999996</v>
      </c>
      <c r="T20" s="34">
        <v>4.5999999999999996</v>
      </c>
      <c r="U20" s="36"/>
      <c r="V20" s="49">
        <v>3138000000000000</v>
      </c>
      <c r="W20" s="36">
        <f>0.667*(LOG10(V20)-9.1)</f>
        <v>4.2665675104803631</v>
      </c>
      <c r="X20" s="40">
        <v>4.3</v>
      </c>
      <c r="Y20" s="37">
        <v>9</v>
      </c>
      <c r="Z20" s="28" t="s">
        <v>8</v>
      </c>
      <c r="AA20" s="23" t="s">
        <v>28</v>
      </c>
      <c r="AB20" s="46" t="s">
        <v>20</v>
      </c>
      <c r="AC20" s="28"/>
      <c r="AD20" s="35">
        <v>5</v>
      </c>
      <c r="AE20" s="54"/>
      <c r="AF20" s="48">
        <f t="shared" si="4"/>
        <v>1.7782794100389286E+18</v>
      </c>
    </row>
    <row r="21" spans="1:32" x14ac:dyDescent="0.2">
      <c r="A21" s="3" t="s">
        <v>54</v>
      </c>
      <c r="B21" s="53">
        <f t="shared" si="0"/>
        <v>44956.654062499998</v>
      </c>
      <c r="C21" s="28">
        <v>2023</v>
      </c>
      <c r="D21" s="28">
        <v>1</v>
      </c>
      <c r="E21" s="22">
        <v>30</v>
      </c>
      <c r="F21" s="22">
        <v>15</v>
      </c>
      <c r="G21" s="22">
        <v>41</v>
      </c>
      <c r="H21" s="66">
        <v>51.1</v>
      </c>
      <c r="I21" s="66">
        <v>0.2</v>
      </c>
      <c r="J21" s="67">
        <v>51.017000000000003</v>
      </c>
      <c r="K21" s="67">
        <v>7.0000000000000001E-3</v>
      </c>
      <c r="L21" s="67">
        <v>124.47199999999999</v>
      </c>
      <c r="M21" s="67">
        <v>1.0999999999999999E-2</v>
      </c>
      <c r="N21" s="66">
        <v>0.8</v>
      </c>
      <c r="O21" s="52">
        <v>18</v>
      </c>
      <c r="P21" s="52">
        <v>3</v>
      </c>
      <c r="Q21" s="68">
        <v>9.6</v>
      </c>
      <c r="R21" s="34"/>
      <c r="S21" s="34">
        <v>3.7</v>
      </c>
      <c r="T21" s="34">
        <v>3.9</v>
      </c>
      <c r="U21" s="36"/>
      <c r="V21" s="36"/>
      <c r="W21" s="36">
        <f>(Q21-4)/1.8</f>
        <v>3.1111111111111107</v>
      </c>
      <c r="X21" s="40">
        <v>3.1</v>
      </c>
      <c r="Y21" s="37">
        <v>7</v>
      </c>
      <c r="Z21" s="28" t="s">
        <v>8</v>
      </c>
      <c r="AA21" s="23" t="s">
        <v>27</v>
      </c>
      <c r="AB21" s="46" t="s">
        <v>20</v>
      </c>
      <c r="AC21" s="28"/>
      <c r="AD21" s="35">
        <v>6</v>
      </c>
      <c r="AE21" s="54"/>
      <c r="AF21" s="48">
        <f t="shared" si="4"/>
        <v>2.8183829312644916E+16</v>
      </c>
    </row>
    <row r="22" spans="1:32" x14ac:dyDescent="0.2">
      <c r="A22" s="3" t="s">
        <v>55</v>
      </c>
      <c r="B22" s="53">
        <f t="shared" si="0"/>
        <v>44957.644907407404</v>
      </c>
      <c r="C22" s="28">
        <v>2023</v>
      </c>
      <c r="D22" s="28">
        <v>1</v>
      </c>
      <c r="E22" s="22">
        <v>31</v>
      </c>
      <c r="F22" s="22">
        <v>15</v>
      </c>
      <c r="G22" s="22">
        <v>28</v>
      </c>
      <c r="H22" s="66">
        <v>40.299999999999997</v>
      </c>
      <c r="I22" s="66">
        <v>1</v>
      </c>
      <c r="J22" s="67">
        <v>55.987000000000002</v>
      </c>
      <c r="K22" s="67">
        <v>6.6000000000000003E-2</v>
      </c>
      <c r="L22" s="67">
        <v>124.282</v>
      </c>
      <c r="M22" s="67">
        <v>0.11700000000000001</v>
      </c>
      <c r="N22" s="66">
        <v>7.3</v>
      </c>
      <c r="O22" s="52">
        <v>10</v>
      </c>
      <c r="P22" s="52">
        <v>4</v>
      </c>
      <c r="Q22" s="68">
        <v>8.1</v>
      </c>
      <c r="R22" s="34"/>
      <c r="S22" s="34">
        <v>3.3</v>
      </c>
      <c r="T22" s="34">
        <v>2.9</v>
      </c>
      <c r="U22" s="36"/>
      <c r="V22" s="36"/>
      <c r="W22" s="36">
        <f>(Q22-4)/1.8</f>
        <v>2.2777777777777777</v>
      </c>
      <c r="X22" s="40">
        <v>2.2999999999999998</v>
      </c>
      <c r="Y22" s="37">
        <v>4</v>
      </c>
      <c r="Z22" s="28" t="s">
        <v>8</v>
      </c>
      <c r="AA22" s="23" t="s">
        <v>5</v>
      </c>
      <c r="AB22" s="46" t="s">
        <v>20</v>
      </c>
      <c r="AC22" s="28"/>
      <c r="AD22" s="35">
        <v>1</v>
      </c>
      <c r="AE22" s="54"/>
      <c r="AF22" s="48">
        <f t="shared" si="4"/>
        <v>1778279410038929</v>
      </c>
    </row>
    <row r="23" spans="1:32" x14ac:dyDescent="0.2">
      <c r="A23" s="3" t="s">
        <v>56</v>
      </c>
      <c r="B23" s="53">
        <f t="shared" si="0"/>
        <v>44959.899837962963</v>
      </c>
      <c r="C23" s="28">
        <v>2023</v>
      </c>
      <c r="D23" s="22">
        <v>2</v>
      </c>
      <c r="E23" s="22">
        <v>2</v>
      </c>
      <c r="F23" s="22">
        <v>21</v>
      </c>
      <c r="G23" s="22">
        <v>35</v>
      </c>
      <c r="H23" s="66">
        <v>46.6</v>
      </c>
      <c r="I23" s="66">
        <v>0</v>
      </c>
      <c r="J23" s="67">
        <v>53.911999999999999</v>
      </c>
      <c r="K23" s="67">
        <v>7.0000000000000001E-3</v>
      </c>
      <c r="L23" s="67">
        <v>128.16399999999999</v>
      </c>
      <c r="M23" s="67">
        <v>1.2E-2</v>
      </c>
      <c r="N23" s="66">
        <v>0.8</v>
      </c>
      <c r="O23" s="52">
        <v>5</v>
      </c>
      <c r="P23" s="52">
        <v>3</v>
      </c>
      <c r="Q23" s="68">
        <v>7.4</v>
      </c>
      <c r="R23" s="34"/>
      <c r="S23" s="34">
        <v>3.2</v>
      </c>
      <c r="T23" s="34">
        <v>2.2999999999999998</v>
      </c>
      <c r="U23" s="36"/>
      <c r="V23" s="36"/>
      <c r="W23" s="36">
        <f>(Q23-4)/1.8</f>
        <v>1.8888888888888891</v>
      </c>
      <c r="X23" s="40">
        <v>1.9</v>
      </c>
      <c r="Y23" s="37">
        <v>4</v>
      </c>
      <c r="Z23" s="28" t="s">
        <v>8</v>
      </c>
      <c r="AA23" s="23" t="s">
        <v>6</v>
      </c>
      <c r="AB23" s="46" t="s">
        <v>20</v>
      </c>
      <c r="AC23" s="28"/>
      <c r="AD23" s="35">
        <v>2</v>
      </c>
      <c r="AE23" s="54"/>
      <c r="AF23" s="48">
        <f t="shared" si="4"/>
        <v>446683592150964.06</v>
      </c>
    </row>
    <row r="24" spans="1:32" x14ac:dyDescent="0.2">
      <c r="A24" s="3" t="s">
        <v>57</v>
      </c>
      <c r="B24" s="53">
        <f t="shared" si="0"/>
        <v>44960.587488425925</v>
      </c>
      <c r="C24" s="28">
        <v>2023</v>
      </c>
      <c r="D24" s="22">
        <v>2</v>
      </c>
      <c r="E24" s="22">
        <v>3</v>
      </c>
      <c r="F24" s="22">
        <v>14</v>
      </c>
      <c r="G24" s="22">
        <v>5</v>
      </c>
      <c r="H24" s="66">
        <v>59.1</v>
      </c>
      <c r="I24" s="66">
        <v>1.8</v>
      </c>
      <c r="J24" s="67">
        <v>42.484000000000002</v>
      </c>
      <c r="K24" s="67">
        <v>0.27700000000000002</v>
      </c>
      <c r="L24" s="67">
        <v>135.74</v>
      </c>
      <c r="M24" s="67">
        <v>0.375</v>
      </c>
      <c r="N24" s="66">
        <v>30.8</v>
      </c>
      <c r="O24" s="52">
        <v>353</v>
      </c>
      <c r="P24" s="52">
        <v>20</v>
      </c>
      <c r="Q24" s="68"/>
      <c r="R24" s="34"/>
      <c r="S24" s="34">
        <v>4.4000000000000004</v>
      </c>
      <c r="T24" s="34">
        <v>4</v>
      </c>
      <c r="U24" s="36"/>
      <c r="V24" s="36"/>
      <c r="W24" s="36">
        <f>T24</f>
        <v>4</v>
      </c>
      <c r="X24" s="40">
        <v>4</v>
      </c>
      <c r="Y24" s="37">
        <v>7</v>
      </c>
      <c r="Z24" s="28" t="s">
        <v>8</v>
      </c>
      <c r="AA24" s="23" t="s">
        <v>28</v>
      </c>
      <c r="AB24" s="46" t="s">
        <v>20</v>
      </c>
      <c r="AC24" s="28"/>
      <c r="AD24" s="35">
        <v>5</v>
      </c>
      <c r="AE24" s="54"/>
      <c r="AF24" s="48">
        <f t="shared" si="4"/>
        <v>6.3095734448019802E+17</v>
      </c>
    </row>
    <row r="25" spans="1:32" x14ac:dyDescent="0.2">
      <c r="A25" s="3" t="s">
        <v>58</v>
      </c>
      <c r="B25" s="53">
        <f t="shared" si="0"/>
        <v>44960.830555555556</v>
      </c>
      <c r="C25" s="28">
        <v>2023</v>
      </c>
      <c r="D25" s="22">
        <v>2</v>
      </c>
      <c r="E25" s="22">
        <v>3</v>
      </c>
      <c r="F25" s="22">
        <v>19</v>
      </c>
      <c r="G25" s="22">
        <v>56</v>
      </c>
      <c r="H25" s="66">
        <v>0.2</v>
      </c>
      <c r="I25" s="66">
        <v>0.5</v>
      </c>
      <c r="J25" s="67">
        <v>49.079000000000001</v>
      </c>
      <c r="K25" s="67">
        <v>0.03</v>
      </c>
      <c r="L25" s="67">
        <v>132.92500000000001</v>
      </c>
      <c r="M25" s="67">
        <v>4.4999999999999998E-2</v>
      </c>
      <c r="N25" s="66">
        <v>3.3</v>
      </c>
      <c r="O25" s="52">
        <v>17</v>
      </c>
      <c r="P25" s="52">
        <v>6</v>
      </c>
      <c r="Q25" s="68">
        <v>9.3000000000000007</v>
      </c>
      <c r="R25" s="34"/>
      <c r="S25" s="34">
        <v>4</v>
      </c>
      <c r="T25" s="34">
        <v>3.8</v>
      </c>
      <c r="U25" s="36"/>
      <c r="V25" s="36"/>
      <c r="W25" s="36">
        <f t="shared" ref="W25:W31" si="5">(Q25-4)/1.8</f>
        <v>2.9444444444444446</v>
      </c>
      <c r="X25" s="40">
        <v>2.9</v>
      </c>
      <c r="Y25" s="37">
        <v>8</v>
      </c>
      <c r="Z25" s="28" t="s">
        <v>8</v>
      </c>
      <c r="AA25" s="23" t="s">
        <v>7</v>
      </c>
      <c r="AB25" s="46" t="s">
        <v>20</v>
      </c>
      <c r="AC25" s="28"/>
      <c r="AD25" s="35">
        <v>4</v>
      </c>
      <c r="AE25" s="54"/>
      <c r="AF25" s="48">
        <f t="shared" si="4"/>
        <v>1.4125375446227572E+16</v>
      </c>
    </row>
    <row r="26" spans="1:32" x14ac:dyDescent="0.2">
      <c r="A26" s="3" t="s">
        <v>59</v>
      </c>
      <c r="B26" s="53">
        <f t="shared" si="0"/>
        <v>44961.248414351852</v>
      </c>
      <c r="C26" s="28">
        <v>2023</v>
      </c>
      <c r="D26" s="22">
        <v>2</v>
      </c>
      <c r="E26" s="22">
        <v>4</v>
      </c>
      <c r="F26" s="22">
        <v>5</v>
      </c>
      <c r="G26" s="22">
        <v>57</v>
      </c>
      <c r="H26" s="66">
        <v>43.4</v>
      </c>
      <c r="I26" s="66">
        <v>0</v>
      </c>
      <c r="J26" s="67">
        <v>54.231000000000002</v>
      </c>
      <c r="K26" s="67">
        <v>4.0000000000000001E-3</v>
      </c>
      <c r="L26" s="67">
        <v>127.38200000000001</v>
      </c>
      <c r="M26" s="67">
        <v>6.0000000000000001E-3</v>
      </c>
      <c r="N26" s="66">
        <v>0.4</v>
      </c>
      <c r="O26" s="52">
        <v>7</v>
      </c>
      <c r="P26" s="52">
        <v>1</v>
      </c>
      <c r="Q26" s="68">
        <v>8.9</v>
      </c>
      <c r="R26" s="34"/>
      <c r="S26" s="34">
        <v>4.0999999999999996</v>
      </c>
      <c r="T26" s="34">
        <v>3.4</v>
      </c>
      <c r="U26" s="36"/>
      <c r="V26" s="36"/>
      <c r="W26" s="36">
        <f t="shared" si="5"/>
        <v>2.7222222222222223</v>
      </c>
      <c r="X26" s="40">
        <v>2.7</v>
      </c>
      <c r="Y26" s="37">
        <v>5</v>
      </c>
      <c r="Z26" s="28" t="s">
        <v>8</v>
      </c>
      <c r="AA26" s="23" t="s">
        <v>6</v>
      </c>
      <c r="AB26" s="46" t="s">
        <v>20</v>
      </c>
      <c r="AC26" s="28"/>
      <c r="AD26" s="35">
        <v>2</v>
      </c>
      <c r="AE26" s="54"/>
      <c r="AF26" s="48">
        <f t="shared" si="4"/>
        <v>7079457843841414</v>
      </c>
    </row>
    <row r="27" spans="1:32" x14ac:dyDescent="0.2">
      <c r="A27" s="3" t="s">
        <v>60</v>
      </c>
      <c r="B27" s="53">
        <f t="shared" si="0"/>
        <v>44966.119016203702</v>
      </c>
      <c r="C27" s="28">
        <v>2023</v>
      </c>
      <c r="D27" s="22">
        <v>2</v>
      </c>
      <c r="E27" s="22">
        <v>9</v>
      </c>
      <c r="F27" s="22">
        <v>2</v>
      </c>
      <c r="G27" s="22">
        <v>51</v>
      </c>
      <c r="H27" s="66">
        <v>23</v>
      </c>
      <c r="I27" s="66">
        <v>0.2</v>
      </c>
      <c r="J27" s="67">
        <v>51.161000000000001</v>
      </c>
      <c r="K27" s="67">
        <v>3.2000000000000001E-2</v>
      </c>
      <c r="L27" s="67">
        <v>132.93799999999999</v>
      </c>
      <c r="M27" s="67">
        <v>5.1999999999999998E-2</v>
      </c>
      <c r="N27" s="66">
        <v>3.6</v>
      </c>
      <c r="O27" s="52">
        <v>27</v>
      </c>
      <c r="P27" s="52">
        <v>5</v>
      </c>
      <c r="Q27" s="68">
        <v>9.1999999999999993</v>
      </c>
      <c r="R27" s="34"/>
      <c r="S27" s="34">
        <v>4.5</v>
      </c>
      <c r="T27" s="34">
        <v>3.6</v>
      </c>
      <c r="U27" s="36"/>
      <c r="V27" s="36"/>
      <c r="W27" s="36">
        <f t="shared" si="5"/>
        <v>2.8888888888888884</v>
      </c>
      <c r="X27" s="40">
        <v>2.9</v>
      </c>
      <c r="Y27" s="37">
        <v>4</v>
      </c>
      <c r="Z27" s="28" t="s">
        <v>8</v>
      </c>
      <c r="AA27" s="23" t="s">
        <v>7</v>
      </c>
      <c r="AB27" s="46" t="s">
        <v>20</v>
      </c>
      <c r="AC27" s="28"/>
      <c r="AD27" s="35">
        <v>4</v>
      </c>
      <c r="AE27" s="54"/>
      <c r="AF27" s="48">
        <f t="shared" si="4"/>
        <v>1.4125375446227572E+16</v>
      </c>
    </row>
    <row r="28" spans="1:32" x14ac:dyDescent="0.2">
      <c r="A28" s="3" t="s">
        <v>61</v>
      </c>
      <c r="B28" s="53">
        <f t="shared" si="0"/>
        <v>44967.81722222222</v>
      </c>
      <c r="C28" s="28">
        <v>2023</v>
      </c>
      <c r="D28" s="22">
        <v>2</v>
      </c>
      <c r="E28" s="22">
        <v>10</v>
      </c>
      <c r="F28" s="22">
        <v>19</v>
      </c>
      <c r="G28" s="22">
        <v>36</v>
      </c>
      <c r="H28" s="66">
        <v>48.9</v>
      </c>
      <c r="I28" s="66">
        <v>0.1</v>
      </c>
      <c r="J28" s="67">
        <v>54.905000000000001</v>
      </c>
      <c r="K28" s="67">
        <v>4.0000000000000001E-3</v>
      </c>
      <c r="L28" s="67">
        <v>125.196</v>
      </c>
      <c r="M28" s="67">
        <v>6.0000000000000001E-3</v>
      </c>
      <c r="N28" s="66">
        <v>0.4</v>
      </c>
      <c r="O28" s="52">
        <v>24</v>
      </c>
      <c r="P28" s="52">
        <v>8</v>
      </c>
      <c r="Q28" s="68">
        <v>7.5</v>
      </c>
      <c r="R28" s="34"/>
      <c r="S28" s="34">
        <v>2.5</v>
      </c>
      <c r="T28" s="34">
        <v>2.4</v>
      </c>
      <c r="U28" s="36"/>
      <c r="V28" s="36"/>
      <c r="W28" s="36">
        <f t="shared" si="5"/>
        <v>1.9444444444444444</v>
      </c>
      <c r="X28" s="40">
        <v>1.9</v>
      </c>
      <c r="Y28" s="37">
        <v>3</v>
      </c>
      <c r="Z28" s="28" t="s">
        <v>8</v>
      </c>
      <c r="AA28" s="23" t="s">
        <v>6</v>
      </c>
      <c r="AB28" s="46" t="s">
        <v>20</v>
      </c>
      <c r="AC28" s="28"/>
      <c r="AD28" s="35">
        <v>2</v>
      </c>
      <c r="AE28" s="54"/>
      <c r="AF28" s="48">
        <f t="shared" si="4"/>
        <v>446683592150964.06</v>
      </c>
    </row>
    <row r="29" spans="1:32" x14ac:dyDescent="0.2">
      <c r="A29" s="3" t="s">
        <v>62</v>
      </c>
      <c r="B29" s="53">
        <f t="shared" si="0"/>
        <v>44968.186550925922</v>
      </c>
      <c r="C29" s="28">
        <v>2023</v>
      </c>
      <c r="D29" s="22">
        <v>2</v>
      </c>
      <c r="E29" s="22">
        <v>11</v>
      </c>
      <c r="F29" s="22">
        <v>4</v>
      </c>
      <c r="G29" s="22">
        <v>28</v>
      </c>
      <c r="H29" s="66">
        <v>38.200000000000003</v>
      </c>
      <c r="I29" s="66">
        <v>1.6</v>
      </c>
      <c r="J29" s="67">
        <v>53.725999999999999</v>
      </c>
      <c r="K29" s="67">
        <v>8.4000000000000005E-2</v>
      </c>
      <c r="L29" s="67">
        <v>125.545</v>
      </c>
      <c r="M29" s="67">
        <v>0.14099999999999999</v>
      </c>
      <c r="N29" s="66">
        <v>9.3000000000000007</v>
      </c>
      <c r="O29" s="52">
        <v>18</v>
      </c>
      <c r="P29" s="52">
        <v>4</v>
      </c>
      <c r="Q29" s="68">
        <v>5.6</v>
      </c>
      <c r="R29" s="34"/>
      <c r="S29" s="34">
        <v>2.6</v>
      </c>
      <c r="T29" s="34">
        <v>2.2000000000000002</v>
      </c>
      <c r="U29" s="36"/>
      <c r="V29" s="36"/>
      <c r="W29" s="36">
        <f t="shared" si="5"/>
        <v>0.88888888888888862</v>
      </c>
      <c r="X29" s="40">
        <v>0.9</v>
      </c>
      <c r="Y29" s="37">
        <v>3</v>
      </c>
      <c r="Z29" s="28" t="s">
        <v>8</v>
      </c>
      <c r="AA29" s="23" t="s">
        <v>6</v>
      </c>
      <c r="AB29" s="46" t="s">
        <v>20</v>
      </c>
      <c r="AC29" s="28"/>
      <c r="AD29" s="35">
        <v>2</v>
      </c>
      <c r="AE29" s="54"/>
      <c r="AF29" s="48">
        <f t="shared" si="4"/>
        <v>14125375446227.576</v>
      </c>
    </row>
    <row r="30" spans="1:32" x14ac:dyDescent="0.2">
      <c r="A30" s="3" t="s">
        <v>63</v>
      </c>
      <c r="B30" s="53">
        <f t="shared" si="0"/>
        <v>44969.581111111111</v>
      </c>
      <c r="C30" s="28">
        <v>2023</v>
      </c>
      <c r="D30" s="22">
        <v>2</v>
      </c>
      <c r="E30" s="22">
        <v>12</v>
      </c>
      <c r="F30" s="22">
        <v>13</v>
      </c>
      <c r="G30" s="22">
        <v>56</v>
      </c>
      <c r="H30" s="66">
        <v>48.1</v>
      </c>
      <c r="I30" s="66">
        <v>1.3</v>
      </c>
      <c r="J30" s="67">
        <v>55.496000000000002</v>
      </c>
      <c r="K30" s="67">
        <v>7.6999999999999999E-2</v>
      </c>
      <c r="L30" s="67">
        <v>122.938</v>
      </c>
      <c r="M30" s="67">
        <v>0.13600000000000001</v>
      </c>
      <c r="N30" s="66">
        <v>8.6</v>
      </c>
      <c r="O30" s="52">
        <v>5</v>
      </c>
      <c r="P30" s="52">
        <v>10</v>
      </c>
      <c r="Q30" s="68">
        <v>7.3</v>
      </c>
      <c r="R30" s="34"/>
      <c r="S30" s="34">
        <v>3.8</v>
      </c>
      <c r="T30" s="34">
        <v>3.1</v>
      </c>
      <c r="U30" s="36"/>
      <c r="V30" s="36"/>
      <c r="W30" s="36">
        <f t="shared" si="5"/>
        <v>1.8333333333333333</v>
      </c>
      <c r="X30" s="40">
        <v>1.8</v>
      </c>
      <c r="Y30" s="37">
        <v>3</v>
      </c>
      <c r="Z30" s="28" t="s">
        <v>8</v>
      </c>
      <c r="AA30" s="23" t="s">
        <v>5</v>
      </c>
      <c r="AB30" s="46" t="s">
        <v>20</v>
      </c>
      <c r="AC30" s="28"/>
      <c r="AD30" s="35">
        <v>1</v>
      </c>
      <c r="AE30" s="54"/>
      <c r="AF30" s="48">
        <f t="shared" si="4"/>
        <v>316227766016839.06</v>
      </c>
    </row>
    <row r="31" spans="1:32" x14ac:dyDescent="0.2">
      <c r="A31" s="3" t="s">
        <v>64</v>
      </c>
      <c r="B31" s="53">
        <f t="shared" si="0"/>
        <v>44971.945324074077</v>
      </c>
      <c r="C31" s="28">
        <v>2023</v>
      </c>
      <c r="D31" s="22">
        <v>2</v>
      </c>
      <c r="E31" s="22">
        <v>14</v>
      </c>
      <c r="F31" s="22">
        <v>22</v>
      </c>
      <c r="G31" s="22">
        <v>41</v>
      </c>
      <c r="H31" s="66">
        <v>16.3</v>
      </c>
      <c r="I31" s="66">
        <v>0.8</v>
      </c>
      <c r="J31" s="67">
        <v>55.543999999999997</v>
      </c>
      <c r="K31" s="67">
        <v>4.5999999999999999E-2</v>
      </c>
      <c r="L31" s="67">
        <v>132.751</v>
      </c>
      <c r="M31" s="67">
        <v>8.1000000000000003E-2</v>
      </c>
      <c r="N31" s="66">
        <v>5.0999999999999996</v>
      </c>
      <c r="O31" s="52">
        <v>15</v>
      </c>
      <c r="P31" s="52">
        <v>7</v>
      </c>
      <c r="Q31" s="68">
        <v>8</v>
      </c>
      <c r="R31" s="34"/>
      <c r="S31" s="34"/>
      <c r="T31" s="34">
        <v>2.9</v>
      </c>
      <c r="U31" s="36"/>
      <c r="V31" s="36"/>
      <c r="W31" s="36">
        <f t="shared" si="5"/>
        <v>2.2222222222222223</v>
      </c>
      <c r="X31" s="40">
        <v>2.2000000000000002</v>
      </c>
      <c r="Y31" s="37">
        <v>3</v>
      </c>
      <c r="Z31" s="28" t="s">
        <v>8</v>
      </c>
      <c r="AA31" s="23" t="s">
        <v>5</v>
      </c>
      <c r="AB31" s="46" t="s">
        <v>20</v>
      </c>
      <c r="AC31" s="28"/>
      <c r="AD31" s="35">
        <v>1</v>
      </c>
      <c r="AE31" s="54"/>
      <c r="AF31" s="48">
        <f t="shared" si="4"/>
        <v>1258925411794173.5</v>
      </c>
    </row>
    <row r="32" spans="1:32" x14ac:dyDescent="0.2">
      <c r="A32" s="3" t="s">
        <v>65</v>
      </c>
      <c r="B32" s="53">
        <f t="shared" si="0"/>
        <v>44975.176296296297</v>
      </c>
      <c r="C32" s="28">
        <v>2023</v>
      </c>
      <c r="D32" s="22">
        <v>2</v>
      </c>
      <c r="E32" s="22">
        <v>18</v>
      </c>
      <c r="F32" s="22">
        <v>4</v>
      </c>
      <c r="G32" s="22">
        <v>13</v>
      </c>
      <c r="H32" s="66">
        <v>52.2</v>
      </c>
      <c r="I32" s="66">
        <v>2.1</v>
      </c>
      <c r="J32" s="67">
        <v>53.216000000000001</v>
      </c>
      <c r="K32" s="67">
        <v>0.129</v>
      </c>
      <c r="L32" s="67">
        <v>122.45399999999999</v>
      </c>
      <c r="M32" s="67">
        <v>0.215</v>
      </c>
      <c r="N32" s="66">
        <v>14.3</v>
      </c>
      <c r="O32" s="52">
        <v>3</v>
      </c>
      <c r="P32" s="52">
        <v>7</v>
      </c>
      <c r="Q32" s="68"/>
      <c r="R32" s="34"/>
      <c r="S32" s="34"/>
      <c r="T32" s="34">
        <v>3.2</v>
      </c>
      <c r="U32" s="36"/>
      <c r="V32" s="36"/>
      <c r="W32" s="36">
        <f>T32</f>
        <v>3.2</v>
      </c>
      <c r="X32" s="40">
        <v>3.2</v>
      </c>
      <c r="Y32" s="37">
        <v>3</v>
      </c>
      <c r="Z32" s="28" t="s">
        <v>8</v>
      </c>
      <c r="AA32" s="23" t="s">
        <v>27</v>
      </c>
      <c r="AB32" s="46" t="s">
        <v>20</v>
      </c>
      <c r="AC32" s="28"/>
      <c r="AD32" s="35">
        <v>6</v>
      </c>
      <c r="AE32" s="54"/>
      <c r="AF32" s="48">
        <f t="shared" si="4"/>
        <v>3.981071705534992E+16</v>
      </c>
    </row>
    <row r="33" spans="1:42" x14ac:dyDescent="0.2">
      <c r="A33" s="3" t="s">
        <v>66</v>
      </c>
      <c r="B33" s="53">
        <f t="shared" si="0"/>
        <v>44975.813368055555</v>
      </c>
      <c r="C33" s="28">
        <v>2023</v>
      </c>
      <c r="D33" s="22">
        <v>2</v>
      </c>
      <c r="E33" s="22">
        <v>18</v>
      </c>
      <c r="F33" s="22">
        <v>19</v>
      </c>
      <c r="G33" s="22">
        <v>31</v>
      </c>
      <c r="H33" s="66">
        <v>15.1</v>
      </c>
      <c r="I33" s="66">
        <v>0.1</v>
      </c>
      <c r="J33" s="67">
        <v>50.18</v>
      </c>
      <c r="K33" s="67">
        <v>4.2999999999999997E-2</v>
      </c>
      <c r="L33" s="67">
        <v>132.74299999999999</v>
      </c>
      <c r="M33" s="67">
        <v>6.7000000000000004E-2</v>
      </c>
      <c r="N33" s="66">
        <v>4.8</v>
      </c>
      <c r="O33" s="52">
        <v>10</v>
      </c>
      <c r="P33" s="52">
        <v>1</v>
      </c>
      <c r="Q33" s="68">
        <v>8.6</v>
      </c>
      <c r="R33" s="34"/>
      <c r="S33" s="34">
        <v>4</v>
      </c>
      <c r="T33" s="34">
        <v>3.5</v>
      </c>
      <c r="U33" s="36"/>
      <c r="V33" s="36"/>
      <c r="W33" s="36">
        <f t="shared" ref="W33:W43" si="6">(Q33-4)/1.8</f>
        <v>2.5555555555555554</v>
      </c>
      <c r="X33" s="40">
        <v>2.6</v>
      </c>
      <c r="Y33" s="37">
        <v>7</v>
      </c>
      <c r="Z33" s="28" t="s">
        <v>8</v>
      </c>
      <c r="AA33" s="23" t="s">
        <v>7</v>
      </c>
      <c r="AB33" s="46" t="s">
        <v>20</v>
      </c>
      <c r="AC33" s="28"/>
      <c r="AD33" s="35">
        <v>4</v>
      </c>
      <c r="AE33" s="54"/>
      <c r="AF33" s="48">
        <f t="shared" si="4"/>
        <v>5011872336272755</v>
      </c>
    </row>
    <row r="34" spans="1:42" s="9" customFormat="1" x14ac:dyDescent="0.2">
      <c r="A34" s="3" t="s">
        <v>67</v>
      </c>
      <c r="B34" s="53">
        <f t="shared" si="0"/>
        <v>44977.344988425924</v>
      </c>
      <c r="C34" s="28">
        <v>2023</v>
      </c>
      <c r="D34" s="22">
        <v>2</v>
      </c>
      <c r="E34" s="22">
        <v>20</v>
      </c>
      <c r="F34" s="22">
        <v>8</v>
      </c>
      <c r="G34" s="22">
        <v>16</v>
      </c>
      <c r="H34" s="66">
        <v>47.5</v>
      </c>
      <c r="I34" s="66">
        <v>0.9</v>
      </c>
      <c r="J34" s="67">
        <v>53.509</v>
      </c>
      <c r="K34" s="67">
        <v>6.4000000000000001E-2</v>
      </c>
      <c r="L34" s="67">
        <v>126.24</v>
      </c>
      <c r="M34" s="67">
        <v>0.107</v>
      </c>
      <c r="N34" s="66">
        <v>7.1</v>
      </c>
      <c r="O34" s="52">
        <v>9</v>
      </c>
      <c r="P34" s="52">
        <v>2</v>
      </c>
      <c r="Q34" s="68">
        <v>7.5</v>
      </c>
      <c r="R34" s="34"/>
      <c r="S34" s="34"/>
      <c r="T34" s="34">
        <v>2.5</v>
      </c>
      <c r="U34" s="36"/>
      <c r="V34" s="36"/>
      <c r="W34" s="36">
        <f t="shared" si="6"/>
        <v>1.9444444444444444</v>
      </c>
      <c r="X34" s="40">
        <v>1.9</v>
      </c>
      <c r="Y34" s="37">
        <v>4</v>
      </c>
      <c r="Z34" s="28" t="s">
        <v>8</v>
      </c>
      <c r="AA34" s="23" t="s">
        <v>6</v>
      </c>
      <c r="AB34" s="46" t="s">
        <v>20</v>
      </c>
      <c r="AC34" s="28"/>
      <c r="AD34" s="35">
        <v>2</v>
      </c>
      <c r="AE34" s="54"/>
      <c r="AF34" s="48">
        <f t="shared" si="4"/>
        <v>446683592150964.06</v>
      </c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x14ac:dyDescent="0.2">
      <c r="A35" s="3" t="s">
        <v>68</v>
      </c>
      <c r="B35" s="53">
        <f t="shared" si="0"/>
        <v>44977.58871527778</v>
      </c>
      <c r="C35" s="28">
        <v>2023</v>
      </c>
      <c r="D35" s="22">
        <v>2</v>
      </c>
      <c r="E35" s="22">
        <v>20</v>
      </c>
      <c r="F35" s="22">
        <v>14</v>
      </c>
      <c r="G35" s="22">
        <v>7</v>
      </c>
      <c r="H35" s="66">
        <v>45.5</v>
      </c>
      <c r="I35" s="66">
        <v>0.4</v>
      </c>
      <c r="J35" s="67">
        <v>54.276000000000003</v>
      </c>
      <c r="K35" s="67">
        <v>0.01</v>
      </c>
      <c r="L35" s="67">
        <v>128.71199999999999</v>
      </c>
      <c r="M35" s="67">
        <v>1.7000000000000001E-2</v>
      </c>
      <c r="N35" s="66">
        <v>1.1000000000000001</v>
      </c>
      <c r="O35" s="52">
        <v>10</v>
      </c>
      <c r="P35" s="52">
        <v>8</v>
      </c>
      <c r="Q35" s="68">
        <v>6.3</v>
      </c>
      <c r="R35" s="34"/>
      <c r="S35" s="34"/>
      <c r="T35" s="34">
        <v>1.6</v>
      </c>
      <c r="U35" s="36"/>
      <c r="V35" s="36"/>
      <c r="W35" s="36">
        <f t="shared" si="6"/>
        <v>1.2777777777777777</v>
      </c>
      <c r="X35" s="40">
        <v>1.3</v>
      </c>
      <c r="Y35" s="37">
        <v>3</v>
      </c>
      <c r="Z35" s="28" t="s">
        <v>8</v>
      </c>
      <c r="AA35" s="23" t="s">
        <v>6</v>
      </c>
      <c r="AB35" s="46" t="s">
        <v>20</v>
      </c>
      <c r="AC35" s="28"/>
      <c r="AD35" s="35">
        <v>2</v>
      </c>
      <c r="AE35" s="54"/>
      <c r="AF35" s="48">
        <f t="shared" si="4"/>
        <v>56234132519035.117</v>
      </c>
    </row>
    <row r="36" spans="1:42" x14ac:dyDescent="0.2">
      <c r="A36" s="3" t="s">
        <v>69</v>
      </c>
      <c r="B36" s="53">
        <f t="shared" si="0"/>
        <v>44978.17765046296</v>
      </c>
      <c r="C36" s="28">
        <v>2023</v>
      </c>
      <c r="D36" s="22">
        <v>2</v>
      </c>
      <c r="E36" s="22">
        <v>21</v>
      </c>
      <c r="F36" s="22">
        <v>4</v>
      </c>
      <c r="G36" s="22">
        <v>15</v>
      </c>
      <c r="H36" s="66">
        <v>49.1</v>
      </c>
      <c r="I36" s="66">
        <v>0.1</v>
      </c>
      <c r="J36" s="67">
        <v>53.031999999999996</v>
      </c>
      <c r="K36" s="67">
        <v>3.2000000000000001E-2</v>
      </c>
      <c r="L36" s="67">
        <v>131.42099999999999</v>
      </c>
      <c r="M36" s="67">
        <v>5.1999999999999998E-2</v>
      </c>
      <c r="N36" s="66">
        <v>3.5</v>
      </c>
      <c r="O36" s="52">
        <v>15</v>
      </c>
      <c r="P36" s="52">
        <v>6</v>
      </c>
      <c r="Q36" s="68">
        <v>7.2</v>
      </c>
      <c r="R36" s="34"/>
      <c r="S36" s="34"/>
      <c r="T36" s="34">
        <v>2.2999999999999998</v>
      </c>
      <c r="U36" s="36"/>
      <c r="V36" s="36"/>
      <c r="W36" s="36">
        <f t="shared" si="6"/>
        <v>1.7777777777777779</v>
      </c>
      <c r="X36" s="40">
        <v>1.8</v>
      </c>
      <c r="Y36" s="37">
        <v>4</v>
      </c>
      <c r="Z36" s="28" t="s">
        <v>8</v>
      </c>
      <c r="AA36" s="23" t="s">
        <v>21</v>
      </c>
      <c r="AB36" s="46" t="s">
        <v>20</v>
      </c>
      <c r="AC36" s="28"/>
      <c r="AD36" s="35">
        <v>3</v>
      </c>
      <c r="AE36" s="54"/>
      <c r="AF36" s="48">
        <f t="shared" si="4"/>
        <v>316227766016839.06</v>
      </c>
    </row>
    <row r="37" spans="1:42" x14ac:dyDescent="0.2">
      <c r="A37" s="3" t="s">
        <v>70</v>
      </c>
      <c r="B37" s="53">
        <f t="shared" ref="B37:B68" si="7">DATE(C37,D37,E37)+TIME(F37,G37,H37)</f>
        <v>44980.507303240738</v>
      </c>
      <c r="C37" s="28">
        <v>2023</v>
      </c>
      <c r="D37" s="22">
        <v>2</v>
      </c>
      <c r="E37" s="22">
        <v>23</v>
      </c>
      <c r="F37" s="22">
        <v>12</v>
      </c>
      <c r="G37" s="22">
        <v>10</v>
      </c>
      <c r="H37" s="66">
        <v>31.4</v>
      </c>
      <c r="I37" s="66">
        <v>2.6</v>
      </c>
      <c r="J37" s="67">
        <v>55.277000000000001</v>
      </c>
      <c r="K37" s="67">
        <v>0.14099999999999999</v>
      </c>
      <c r="L37" s="67">
        <v>130.59100000000001</v>
      </c>
      <c r="M37" s="67">
        <v>0.248</v>
      </c>
      <c r="N37" s="66">
        <v>15.7</v>
      </c>
      <c r="O37" s="52">
        <v>10</v>
      </c>
      <c r="P37" s="52">
        <v>5</v>
      </c>
      <c r="Q37" s="68">
        <v>6.8</v>
      </c>
      <c r="R37" s="34"/>
      <c r="S37" s="34"/>
      <c r="T37" s="34">
        <v>2.4</v>
      </c>
      <c r="U37" s="36"/>
      <c r="V37" s="36"/>
      <c r="W37" s="36">
        <f t="shared" si="6"/>
        <v>1.5555555555555554</v>
      </c>
      <c r="X37" s="40">
        <v>1.6</v>
      </c>
      <c r="Y37" s="37">
        <v>3</v>
      </c>
      <c r="Z37" s="28" t="s">
        <v>8</v>
      </c>
      <c r="AA37" s="23" t="s">
        <v>5</v>
      </c>
      <c r="AB37" s="46" t="s">
        <v>20</v>
      </c>
      <c r="AC37" s="28"/>
      <c r="AD37" s="35">
        <v>1</v>
      </c>
      <c r="AE37" s="54"/>
      <c r="AF37" s="48">
        <f t="shared" si="4"/>
        <v>158489319246112.38</v>
      </c>
      <c r="AG37" s="9"/>
      <c r="AH37" s="9"/>
      <c r="AI37" s="9"/>
      <c r="AJ37" s="9"/>
      <c r="AK37" s="9"/>
      <c r="AL37" s="9"/>
      <c r="AM37" s="9"/>
      <c r="AN37" s="9"/>
    </row>
    <row r="38" spans="1:42" x14ac:dyDescent="0.2">
      <c r="A38" s="3" t="s">
        <v>71</v>
      </c>
      <c r="B38" s="53">
        <f t="shared" si="7"/>
        <v>44981.179675925923</v>
      </c>
      <c r="C38" s="28">
        <v>2023</v>
      </c>
      <c r="D38" s="22">
        <v>2</v>
      </c>
      <c r="E38" s="22">
        <v>24</v>
      </c>
      <c r="F38" s="22">
        <v>4</v>
      </c>
      <c r="G38" s="22">
        <v>18</v>
      </c>
      <c r="H38" s="66">
        <v>44.8</v>
      </c>
      <c r="I38" s="66">
        <v>0</v>
      </c>
      <c r="J38" s="67">
        <v>53.27</v>
      </c>
      <c r="K38" s="67">
        <v>1.4E-2</v>
      </c>
      <c r="L38" s="67">
        <v>130.94900000000001</v>
      </c>
      <c r="M38" s="67">
        <v>2.3E-2</v>
      </c>
      <c r="N38" s="66">
        <v>1.5</v>
      </c>
      <c r="O38" s="52">
        <v>10</v>
      </c>
      <c r="P38" s="52">
        <v>2</v>
      </c>
      <c r="Q38" s="68">
        <v>7.2</v>
      </c>
      <c r="R38" s="34"/>
      <c r="S38" s="34">
        <v>2.5</v>
      </c>
      <c r="T38" s="34">
        <v>2.8</v>
      </c>
      <c r="U38" s="36"/>
      <c r="V38" s="36"/>
      <c r="W38" s="36">
        <f t="shared" si="6"/>
        <v>1.7777777777777779</v>
      </c>
      <c r="X38" s="40">
        <v>1.8</v>
      </c>
      <c r="Y38" s="37">
        <v>4</v>
      </c>
      <c r="Z38" s="28" t="s">
        <v>8</v>
      </c>
      <c r="AA38" s="23" t="s">
        <v>6</v>
      </c>
      <c r="AB38" s="46" t="s">
        <v>20</v>
      </c>
      <c r="AC38" s="28"/>
      <c r="AD38" s="35">
        <v>2</v>
      </c>
      <c r="AE38" s="54"/>
      <c r="AF38" s="48">
        <f t="shared" si="4"/>
        <v>316227766016839.06</v>
      </c>
    </row>
    <row r="39" spans="1:42" x14ac:dyDescent="0.2">
      <c r="A39" s="3" t="s">
        <v>72</v>
      </c>
      <c r="B39" s="53">
        <f t="shared" si="7"/>
        <v>44982.260578703703</v>
      </c>
      <c r="C39" s="28">
        <v>2023</v>
      </c>
      <c r="D39" s="22">
        <v>2</v>
      </c>
      <c r="E39" s="22">
        <v>25</v>
      </c>
      <c r="F39" s="22">
        <v>6</v>
      </c>
      <c r="G39" s="22">
        <v>15</v>
      </c>
      <c r="H39" s="66">
        <v>14.3</v>
      </c>
      <c r="I39" s="66">
        <v>1.3</v>
      </c>
      <c r="J39" s="67">
        <v>53.52</v>
      </c>
      <c r="K39" s="67">
        <v>0.08</v>
      </c>
      <c r="L39" s="67">
        <v>126.34</v>
      </c>
      <c r="M39" s="67">
        <v>0.13400000000000001</v>
      </c>
      <c r="N39" s="66">
        <v>8.9</v>
      </c>
      <c r="O39" s="52">
        <v>1</v>
      </c>
      <c r="P39" s="52">
        <v>9</v>
      </c>
      <c r="Q39" s="68">
        <v>6.7</v>
      </c>
      <c r="R39" s="34"/>
      <c r="S39" s="34">
        <v>1.9</v>
      </c>
      <c r="T39" s="34">
        <v>1.2</v>
      </c>
      <c r="U39" s="36"/>
      <c r="V39" s="36"/>
      <c r="W39" s="36">
        <f t="shared" si="6"/>
        <v>1.5</v>
      </c>
      <c r="X39" s="40">
        <v>1.5</v>
      </c>
      <c r="Y39" s="37">
        <v>3</v>
      </c>
      <c r="Z39" s="28" t="s">
        <v>8</v>
      </c>
      <c r="AA39" s="23" t="s">
        <v>6</v>
      </c>
      <c r="AB39" s="46" t="s">
        <v>20</v>
      </c>
      <c r="AC39" s="28"/>
      <c r="AD39" s="35">
        <v>2</v>
      </c>
      <c r="AE39" s="54"/>
      <c r="AF39" s="48">
        <f t="shared" si="4"/>
        <v>112201845430197.23</v>
      </c>
    </row>
    <row r="40" spans="1:42" x14ac:dyDescent="0.2">
      <c r="A40" s="3" t="s">
        <v>73</v>
      </c>
      <c r="B40" s="53">
        <f t="shared" si="7"/>
        <v>44984.27747685185</v>
      </c>
      <c r="C40" s="28">
        <v>2023</v>
      </c>
      <c r="D40" s="22">
        <v>2</v>
      </c>
      <c r="E40" s="22">
        <v>27</v>
      </c>
      <c r="F40" s="22">
        <v>6</v>
      </c>
      <c r="G40" s="22">
        <v>39</v>
      </c>
      <c r="H40" s="66">
        <v>34.4</v>
      </c>
      <c r="I40" s="66">
        <v>1.8</v>
      </c>
      <c r="J40" s="67">
        <v>54.411000000000001</v>
      </c>
      <c r="K40" s="67">
        <v>0.10199999999999999</v>
      </c>
      <c r="L40" s="67">
        <v>125.852</v>
      </c>
      <c r="M40" s="67">
        <v>0.17399999999999999</v>
      </c>
      <c r="N40" s="66">
        <v>11.3</v>
      </c>
      <c r="O40" s="52">
        <v>5</v>
      </c>
      <c r="P40" s="52">
        <v>2</v>
      </c>
      <c r="Q40" s="68">
        <v>7.8</v>
      </c>
      <c r="R40" s="34"/>
      <c r="S40" s="34">
        <v>2.4</v>
      </c>
      <c r="T40" s="34">
        <v>2.4</v>
      </c>
      <c r="U40" s="36"/>
      <c r="V40" s="36"/>
      <c r="W40" s="36">
        <f t="shared" si="6"/>
        <v>2.1111111111111112</v>
      </c>
      <c r="X40" s="40">
        <v>2.1</v>
      </c>
      <c r="Y40" s="37">
        <v>3</v>
      </c>
      <c r="Z40" s="28" t="s">
        <v>8</v>
      </c>
      <c r="AA40" s="23" t="s">
        <v>6</v>
      </c>
      <c r="AB40" s="46" t="s">
        <v>20</v>
      </c>
      <c r="AC40" s="28"/>
      <c r="AD40" s="35">
        <v>2</v>
      </c>
      <c r="AE40" s="54"/>
      <c r="AF40" s="48">
        <f t="shared" si="4"/>
        <v>891250938133751.25</v>
      </c>
    </row>
    <row r="41" spans="1:42" x14ac:dyDescent="0.2">
      <c r="A41" s="3" t="s">
        <v>74</v>
      </c>
      <c r="B41" s="53">
        <f t="shared" si="7"/>
        <v>44992.172071759262</v>
      </c>
      <c r="C41" s="28">
        <v>2023</v>
      </c>
      <c r="D41" s="22">
        <v>3</v>
      </c>
      <c r="E41" s="22">
        <v>7</v>
      </c>
      <c r="F41" s="22">
        <v>4</v>
      </c>
      <c r="G41" s="22">
        <v>7</v>
      </c>
      <c r="H41" s="66">
        <v>47.6</v>
      </c>
      <c r="I41" s="66">
        <v>0.5</v>
      </c>
      <c r="J41" s="67">
        <v>53.417000000000002</v>
      </c>
      <c r="K41" s="67">
        <v>3.6999999999999998E-2</v>
      </c>
      <c r="L41" s="67">
        <v>125.425</v>
      </c>
      <c r="M41" s="67">
        <v>6.2E-2</v>
      </c>
      <c r="N41" s="66">
        <v>4.0999999999999996</v>
      </c>
      <c r="O41" s="52">
        <v>20</v>
      </c>
      <c r="P41" s="52">
        <v>1</v>
      </c>
      <c r="Q41" s="68">
        <v>7.3</v>
      </c>
      <c r="R41" s="34"/>
      <c r="S41" s="34">
        <v>2.8</v>
      </c>
      <c r="T41" s="34">
        <v>1.6</v>
      </c>
      <c r="U41" s="36"/>
      <c r="V41" s="36"/>
      <c r="W41" s="36">
        <f t="shared" si="6"/>
        <v>1.8333333333333333</v>
      </c>
      <c r="X41" s="40">
        <v>1.8</v>
      </c>
      <c r="Y41" s="37">
        <v>3</v>
      </c>
      <c r="Z41" s="28" t="s">
        <v>8</v>
      </c>
      <c r="AA41" s="23" t="s">
        <v>6</v>
      </c>
      <c r="AB41" s="46" t="s">
        <v>20</v>
      </c>
      <c r="AC41" s="28"/>
      <c r="AD41" s="35">
        <v>2</v>
      </c>
      <c r="AE41" s="54"/>
      <c r="AF41" s="48">
        <f t="shared" si="4"/>
        <v>316227766016839.06</v>
      </c>
    </row>
    <row r="42" spans="1:42" s="9" customFormat="1" x14ac:dyDescent="0.2">
      <c r="A42" s="3" t="s">
        <v>75</v>
      </c>
      <c r="B42" s="53">
        <f t="shared" si="7"/>
        <v>44993.39025462963</v>
      </c>
      <c r="C42" s="28">
        <v>2023</v>
      </c>
      <c r="D42" s="22">
        <v>3</v>
      </c>
      <c r="E42" s="22">
        <v>8</v>
      </c>
      <c r="F42" s="22">
        <v>9</v>
      </c>
      <c r="G42" s="22">
        <v>21</v>
      </c>
      <c r="H42" s="66">
        <v>58.6</v>
      </c>
      <c r="I42" s="66">
        <v>0.4</v>
      </c>
      <c r="J42" s="67">
        <v>55.561999999999998</v>
      </c>
      <c r="K42" s="67">
        <v>0.03</v>
      </c>
      <c r="L42" s="67">
        <v>130.67500000000001</v>
      </c>
      <c r="M42" s="67">
        <v>5.1999999999999998E-2</v>
      </c>
      <c r="N42" s="66">
        <v>3.3</v>
      </c>
      <c r="O42" s="52">
        <v>16</v>
      </c>
      <c r="P42" s="52">
        <v>6</v>
      </c>
      <c r="Q42" s="68">
        <v>7.8</v>
      </c>
      <c r="R42" s="34"/>
      <c r="S42" s="34">
        <v>3</v>
      </c>
      <c r="T42" s="34">
        <v>3.1</v>
      </c>
      <c r="U42" s="36"/>
      <c r="V42" s="36"/>
      <c r="W42" s="36">
        <f t="shared" si="6"/>
        <v>2.1111111111111112</v>
      </c>
      <c r="X42" s="40">
        <v>2.1</v>
      </c>
      <c r="Y42" s="37">
        <v>5</v>
      </c>
      <c r="Z42" s="28" t="s">
        <v>8</v>
      </c>
      <c r="AA42" s="23" t="s">
        <v>5</v>
      </c>
      <c r="AB42" s="46" t="s">
        <v>20</v>
      </c>
      <c r="AC42" s="28"/>
      <c r="AD42" s="35">
        <v>1</v>
      </c>
      <c r="AE42" s="54"/>
      <c r="AF42" s="48">
        <f t="shared" si="4"/>
        <v>891250938133751.25</v>
      </c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1:42" x14ac:dyDescent="0.2">
      <c r="A43" s="3" t="s">
        <v>76</v>
      </c>
      <c r="B43" s="53">
        <f t="shared" si="7"/>
        <v>44993.441493055558</v>
      </c>
      <c r="C43" s="28">
        <v>2023</v>
      </c>
      <c r="D43" s="22">
        <v>3</v>
      </c>
      <c r="E43" s="22">
        <v>8</v>
      </c>
      <c r="F43" s="22">
        <v>10</v>
      </c>
      <c r="G43" s="22">
        <v>35</v>
      </c>
      <c r="H43" s="66">
        <v>45.5</v>
      </c>
      <c r="I43" s="66">
        <v>0.1</v>
      </c>
      <c r="J43" s="67">
        <v>53.679000000000002</v>
      </c>
      <c r="K43" s="67">
        <v>1.2E-2</v>
      </c>
      <c r="L43" s="67">
        <v>129.09299999999999</v>
      </c>
      <c r="M43" s="67">
        <v>0.02</v>
      </c>
      <c r="N43" s="66">
        <v>1.3</v>
      </c>
      <c r="O43" s="52">
        <v>11</v>
      </c>
      <c r="P43" s="52">
        <v>2</v>
      </c>
      <c r="Q43" s="68">
        <v>6.3</v>
      </c>
      <c r="R43" s="34"/>
      <c r="S43" s="34">
        <v>2.4</v>
      </c>
      <c r="T43" s="34">
        <v>1.5</v>
      </c>
      <c r="U43" s="36"/>
      <c r="V43" s="36"/>
      <c r="W43" s="36">
        <f t="shared" si="6"/>
        <v>1.2777777777777777</v>
      </c>
      <c r="X43" s="40">
        <v>1.3</v>
      </c>
      <c r="Y43" s="37">
        <v>3</v>
      </c>
      <c r="Z43" s="28" t="s">
        <v>8</v>
      </c>
      <c r="AA43" s="23" t="s">
        <v>6</v>
      </c>
      <c r="AB43" s="46" t="s">
        <v>20</v>
      </c>
      <c r="AC43" s="28"/>
      <c r="AD43" s="35">
        <v>2</v>
      </c>
      <c r="AE43" s="54"/>
      <c r="AF43" s="48">
        <f t="shared" si="4"/>
        <v>56234132519035.117</v>
      </c>
    </row>
    <row r="44" spans="1:42" x14ac:dyDescent="0.2">
      <c r="A44" s="3" t="s">
        <v>77</v>
      </c>
      <c r="B44" s="53">
        <f t="shared" si="7"/>
        <v>44995.173541666663</v>
      </c>
      <c r="C44" s="28">
        <v>2023</v>
      </c>
      <c r="D44" s="22">
        <v>3</v>
      </c>
      <c r="E44" s="22">
        <v>10</v>
      </c>
      <c r="F44" s="22">
        <v>4</v>
      </c>
      <c r="G44" s="22">
        <v>9</v>
      </c>
      <c r="H44" s="66">
        <v>54.3</v>
      </c>
      <c r="I44" s="66">
        <v>0</v>
      </c>
      <c r="J44" s="67">
        <v>52.713999999999999</v>
      </c>
      <c r="K44" s="52">
        <v>0</v>
      </c>
      <c r="L44" s="67">
        <v>122.006</v>
      </c>
      <c r="M44" s="52">
        <v>0</v>
      </c>
      <c r="N44" s="52">
        <v>0</v>
      </c>
      <c r="O44" s="52">
        <v>5</v>
      </c>
      <c r="P44" s="52">
        <v>0</v>
      </c>
      <c r="Q44" s="68"/>
      <c r="R44" s="34"/>
      <c r="S44" s="34">
        <v>2.8</v>
      </c>
      <c r="T44" s="34"/>
      <c r="U44" s="36"/>
      <c r="V44" s="36"/>
      <c r="W44" s="36">
        <f>1.59*S44-3.67</f>
        <v>0.78200000000000003</v>
      </c>
      <c r="X44" s="40">
        <v>0.8</v>
      </c>
      <c r="Y44" s="37">
        <v>2</v>
      </c>
      <c r="Z44" s="28" t="s">
        <v>8</v>
      </c>
      <c r="AA44" s="23" t="s">
        <v>27</v>
      </c>
      <c r="AB44" s="46" t="s">
        <v>20</v>
      </c>
      <c r="AC44" s="28"/>
      <c r="AD44" s="35">
        <v>6</v>
      </c>
      <c r="AE44" s="54"/>
      <c r="AF44" s="48">
        <f t="shared" si="4"/>
        <v>10000000000000</v>
      </c>
      <c r="AG44" s="9"/>
      <c r="AH44" s="9"/>
      <c r="AI44" s="9"/>
      <c r="AJ44" s="9"/>
      <c r="AK44" s="9"/>
      <c r="AL44" s="9"/>
      <c r="AM44" s="9"/>
      <c r="AN44" s="9"/>
    </row>
    <row r="45" spans="1:42" x14ac:dyDescent="0.2">
      <c r="A45" s="3" t="s">
        <v>78</v>
      </c>
      <c r="B45" s="53">
        <f t="shared" si="7"/>
        <v>44996.727430555555</v>
      </c>
      <c r="C45" s="28">
        <v>2023</v>
      </c>
      <c r="D45" s="22">
        <v>3</v>
      </c>
      <c r="E45" s="22">
        <v>11</v>
      </c>
      <c r="F45" s="22">
        <v>17</v>
      </c>
      <c r="G45" s="22">
        <v>27</v>
      </c>
      <c r="H45" s="66">
        <v>30.6</v>
      </c>
      <c r="I45" s="66">
        <v>0.4</v>
      </c>
      <c r="J45" s="67">
        <v>54.295000000000002</v>
      </c>
      <c r="K45" s="67">
        <v>3.3000000000000002E-2</v>
      </c>
      <c r="L45" s="67">
        <v>128.28800000000001</v>
      </c>
      <c r="M45" s="67">
        <v>5.7000000000000002E-2</v>
      </c>
      <c r="N45" s="66">
        <v>3.7</v>
      </c>
      <c r="O45" s="52">
        <v>4</v>
      </c>
      <c r="P45" s="52">
        <v>7</v>
      </c>
      <c r="Q45" s="68">
        <v>6.2</v>
      </c>
      <c r="R45" s="34"/>
      <c r="S45" s="34"/>
      <c r="T45" s="34">
        <v>1.3</v>
      </c>
      <c r="U45" s="36"/>
      <c r="V45" s="36"/>
      <c r="W45" s="36">
        <f t="shared" ref="W45:W57" si="8">(Q45-4)/1.8</f>
        <v>1.2222222222222223</v>
      </c>
      <c r="X45" s="40">
        <v>1.2</v>
      </c>
      <c r="Y45" s="37">
        <v>3</v>
      </c>
      <c r="Z45" s="28" t="s">
        <v>8</v>
      </c>
      <c r="AA45" s="23" t="s">
        <v>6</v>
      </c>
      <c r="AB45" s="46" t="s">
        <v>20</v>
      </c>
      <c r="AC45" s="28"/>
      <c r="AD45" s="35">
        <v>2</v>
      </c>
      <c r="AE45" s="54"/>
      <c r="AF45" s="48">
        <f t="shared" si="4"/>
        <v>39810717055349.93</v>
      </c>
    </row>
    <row r="46" spans="1:42" x14ac:dyDescent="0.2">
      <c r="A46" s="3" t="s">
        <v>79</v>
      </c>
      <c r="B46" s="53">
        <f t="shared" si="7"/>
        <v>44998.337361111109</v>
      </c>
      <c r="C46" s="28">
        <v>2023</v>
      </c>
      <c r="D46" s="22">
        <v>3</v>
      </c>
      <c r="E46" s="22">
        <v>13</v>
      </c>
      <c r="F46" s="22">
        <v>8</v>
      </c>
      <c r="G46" s="22">
        <v>5</v>
      </c>
      <c r="H46" s="66">
        <v>48.7</v>
      </c>
      <c r="I46" s="66">
        <v>0.2</v>
      </c>
      <c r="J46" s="67">
        <v>54.036000000000001</v>
      </c>
      <c r="K46" s="67">
        <v>1.9E-2</v>
      </c>
      <c r="L46" s="67">
        <v>127.631</v>
      </c>
      <c r="M46" s="67">
        <v>3.2000000000000001E-2</v>
      </c>
      <c r="N46" s="66">
        <v>2.1</v>
      </c>
      <c r="O46" s="52">
        <v>4</v>
      </c>
      <c r="P46" s="52">
        <v>3</v>
      </c>
      <c r="Q46" s="68">
        <v>6.3</v>
      </c>
      <c r="R46" s="34"/>
      <c r="S46" s="34"/>
      <c r="T46" s="34">
        <v>1.1000000000000001</v>
      </c>
      <c r="U46" s="36"/>
      <c r="V46" s="36"/>
      <c r="W46" s="36">
        <f t="shared" si="8"/>
        <v>1.2777777777777777</v>
      </c>
      <c r="X46" s="40">
        <v>1.3</v>
      </c>
      <c r="Y46" s="37">
        <v>3</v>
      </c>
      <c r="Z46" s="28" t="s">
        <v>8</v>
      </c>
      <c r="AA46" s="23" t="s">
        <v>6</v>
      </c>
      <c r="AB46" s="46" t="s">
        <v>20</v>
      </c>
      <c r="AC46" s="28"/>
      <c r="AD46" s="35">
        <v>2</v>
      </c>
      <c r="AE46" s="54"/>
      <c r="AF46" s="48">
        <f t="shared" si="4"/>
        <v>56234132519035.117</v>
      </c>
    </row>
    <row r="47" spans="1:42" x14ac:dyDescent="0.2">
      <c r="A47" s="3" t="s">
        <v>80</v>
      </c>
      <c r="B47" s="53">
        <f t="shared" si="7"/>
        <v>44999.166168981479</v>
      </c>
      <c r="C47" s="28">
        <v>2023</v>
      </c>
      <c r="D47" s="22">
        <v>3</v>
      </c>
      <c r="E47" s="22">
        <v>14</v>
      </c>
      <c r="F47" s="22">
        <v>3</v>
      </c>
      <c r="G47" s="22">
        <v>59</v>
      </c>
      <c r="H47" s="66">
        <v>17.600000000000001</v>
      </c>
      <c r="I47" s="66">
        <v>2.9</v>
      </c>
      <c r="J47" s="67">
        <v>55.334000000000003</v>
      </c>
      <c r="K47" s="67">
        <v>0.155</v>
      </c>
      <c r="L47" s="67">
        <v>130.626</v>
      </c>
      <c r="M47" s="67">
        <v>0.27200000000000002</v>
      </c>
      <c r="N47" s="66">
        <v>17.2</v>
      </c>
      <c r="O47" s="52">
        <v>20</v>
      </c>
      <c r="P47" s="52">
        <v>10</v>
      </c>
      <c r="Q47" s="68">
        <v>8.1</v>
      </c>
      <c r="R47" s="34"/>
      <c r="S47" s="34">
        <v>2.4</v>
      </c>
      <c r="T47" s="34">
        <v>2.9</v>
      </c>
      <c r="U47" s="36"/>
      <c r="V47" s="36"/>
      <c r="W47" s="36">
        <f t="shared" si="8"/>
        <v>2.2777777777777777</v>
      </c>
      <c r="X47" s="40">
        <v>2.2999999999999998</v>
      </c>
      <c r="Y47" s="37">
        <v>3</v>
      </c>
      <c r="Z47" s="28" t="s">
        <v>8</v>
      </c>
      <c r="AA47" s="23" t="s">
        <v>5</v>
      </c>
      <c r="AB47" s="46" t="s">
        <v>20</v>
      </c>
      <c r="AC47" s="28"/>
      <c r="AD47" s="35">
        <v>1</v>
      </c>
      <c r="AE47" s="54"/>
      <c r="AF47" s="48">
        <f t="shared" si="4"/>
        <v>1778279410038929</v>
      </c>
    </row>
    <row r="48" spans="1:42" x14ac:dyDescent="0.2">
      <c r="A48" s="3" t="s">
        <v>81</v>
      </c>
      <c r="B48" s="53">
        <f t="shared" si="7"/>
        <v>44999.48909722222</v>
      </c>
      <c r="C48" s="28">
        <v>2023</v>
      </c>
      <c r="D48" s="22">
        <v>3</v>
      </c>
      <c r="E48" s="22">
        <v>14</v>
      </c>
      <c r="F48" s="22">
        <v>11</v>
      </c>
      <c r="G48" s="22">
        <v>44</v>
      </c>
      <c r="H48" s="66">
        <v>18</v>
      </c>
      <c r="I48" s="66">
        <v>0.6</v>
      </c>
      <c r="J48" s="67">
        <v>54.085000000000001</v>
      </c>
      <c r="K48" s="67">
        <v>5.1999999999999998E-2</v>
      </c>
      <c r="L48" s="67">
        <v>131.78800000000001</v>
      </c>
      <c r="M48" s="67">
        <v>8.8999999999999996E-2</v>
      </c>
      <c r="N48" s="66">
        <v>5.8</v>
      </c>
      <c r="O48" s="52">
        <v>7</v>
      </c>
      <c r="P48" s="52">
        <v>3</v>
      </c>
      <c r="Q48" s="68">
        <v>7</v>
      </c>
      <c r="R48" s="34"/>
      <c r="S48" s="34">
        <v>3.3</v>
      </c>
      <c r="T48" s="34">
        <v>2.2999999999999998</v>
      </c>
      <c r="U48" s="36"/>
      <c r="V48" s="36"/>
      <c r="W48" s="36">
        <f t="shared" si="8"/>
        <v>1.6666666666666665</v>
      </c>
      <c r="X48" s="40">
        <v>1.7</v>
      </c>
      <c r="Y48" s="37">
        <v>4</v>
      </c>
      <c r="Z48" s="28" t="s">
        <v>8</v>
      </c>
      <c r="AA48" s="23" t="s">
        <v>5</v>
      </c>
      <c r="AB48" s="46" t="s">
        <v>20</v>
      </c>
      <c r="AC48" s="28"/>
      <c r="AD48" s="35">
        <v>1</v>
      </c>
      <c r="AE48" s="54"/>
      <c r="AF48" s="48">
        <f t="shared" si="4"/>
        <v>223872113856835.09</v>
      </c>
    </row>
    <row r="49" spans="1:42" x14ac:dyDescent="0.2">
      <c r="A49" s="3" t="s">
        <v>82</v>
      </c>
      <c r="B49" s="53">
        <f t="shared" si="7"/>
        <v>45003.261724537035</v>
      </c>
      <c r="C49" s="28">
        <v>2023</v>
      </c>
      <c r="D49" s="22">
        <v>3</v>
      </c>
      <c r="E49" s="22">
        <v>18</v>
      </c>
      <c r="F49" s="22">
        <v>6</v>
      </c>
      <c r="G49" s="22">
        <v>16</v>
      </c>
      <c r="H49" s="66">
        <v>53.8</v>
      </c>
      <c r="I49" s="66">
        <v>0.7</v>
      </c>
      <c r="J49" s="67">
        <v>53.503</v>
      </c>
      <c r="K49" s="67">
        <v>4.9000000000000002E-2</v>
      </c>
      <c r="L49" s="67">
        <v>126.304</v>
      </c>
      <c r="M49" s="67">
        <v>8.2000000000000003E-2</v>
      </c>
      <c r="N49" s="66">
        <v>5.4</v>
      </c>
      <c r="O49" s="52">
        <v>5</v>
      </c>
      <c r="P49" s="52">
        <v>9</v>
      </c>
      <c r="Q49" s="68">
        <v>7.1</v>
      </c>
      <c r="R49" s="34"/>
      <c r="S49" s="34">
        <v>2.1</v>
      </c>
      <c r="T49" s="34">
        <v>1.6</v>
      </c>
      <c r="U49" s="36"/>
      <c r="V49" s="36"/>
      <c r="W49" s="36">
        <f t="shared" si="8"/>
        <v>1.7222222222222219</v>
      </c>
      <c r="X49" s="40">
        <v>1.7</v>
      </c>
      <c r="Y49" s="37">
        <v>3</v>
      </c>
      <c r="Z49" s="28" t="s">
        <v>8</v>
      </c>
      <c r="AA49" s="23" t="s">
        <v>6</v>
      </c>
      <c r="AB49" s="46" t="s">
        <v>20</v>
      </c>
      <c r="AC49" s="28"/>
      <c r="AD49" s="35">
        <v>2</v>
      </c>
      <c r="AE49" s="54"/>
      <c r="AF49" s="48">
        <f t="shared" si="4"/>
        <v>223872113856835.09</v>
      </c>
    </row>
    <row r="50" spans="1:42" x14ac:dyDescent="0.2">
      <c r="A50" s="3" t="s">
        <v>84</v>
      </c>
      <c r="B50" s="53">
        <f t="shared" si="7"/>
        <v>45009.792407407411</v>
      </c>
      <c r="C50" s="28">
        <v>2023</v>
      </c>
      <c r="D50" s="22">
        <v>3</v>
      </c>
      <c r="E50" s="22">
        <v>24</v>
      </c>
      <c r="F50" s="22">
        <v>19</v>
      </c>
      <c r="G50" s="22">
        <v>1</v>
      </c>
      <c r="H50" s="66">
        <v>4.7</v>
      </c>
      <c r="I50" s="66">
        <v>0.1</v>
      </c>
      <c r="J50" s="67">
        <v>54.198</v>
      </c>
      <c r="K50" s="67">
        <v>4.0000000000000001E-3</v>
      </c>
      <c r="L50" s="67">
        <v>126.134</v>
      </c>
      <c r="M50" s="67">
        <v>6.0000000000000001E-3</v>
      </c>
      <c r="N50" s="66">
        <v>0.4</v>
      </c>
      <c r="O50" s="52">
        <v>9</v>
      </c>
      <c r="P50" s="52">
        <v>4</v>
      </c>
      <c r="Q50" s="68">
        <v>6.8</v>
      </c>
      <c r="R50" s="34"/>
      <c r="S50" s="34">
        <v>2</v>
      </c>
      <c r="T50" s="34">
        <v>1.5</v>
      </c>
      <c r="U50" s="36"/>
      <c r="V50" s="36"/>
      <c r="W50" s="36">
        <f t="shared" si="8"/>
        <v>1.5555555555555554</v>
      </c>
      <c r="X50" s="40">
        <v>1.6</v>
      </c>
      <c r="Y50" s="37">
        <v>3</v>
      </c>
      <c r="Z50" s="28" t="s">
        <v>8</v>
      </c>
      <c r="AA50" s="23" t="s">
        <v>6</v>
      </c>
      <c r="AB50" s="46" t="s">
        <v>20</v>
      </c>
      <c r="AC50" s="28"/>
      <c r="AD50" s="35">
        <v>2</v>
      </c>
      <c r="AE50" s="54"/>
      <c r="AF50" s="48">
        <f t="shared" ref="AF50:AF70" si="9">POWER(10,11.8+1.5*X50)</f>
        <v>158489319246112.38</v>
      </c>
    </row>
    <row r="51" spans="1:42" x14ac:dyDescent="0.2">
      <c r="A51" s="3" t="s">
        <v>85</v>
      </c>
      <c r="B51" s="53">
        <f t="shared" si="7"/>
        <v>45009.949479166666</v>
      </c>
      <c r="C51" s="28">
        <v>2023</v>
      </c>
      <c r="D51" s="22">
        <v>3</v>
      </c>
      <c r="E51" s="22">
        <v>24</v>
      </c>
      <c r="F51" s="22">
        <v>22</v>
      </c>
      <c r="G51" s="22">
        <v>47</v>
      </c>
      <c r="H51" s="66">
        <v>15</v>
      </c>
      <c r="I51" s="66">
        <v>0.2</v>
      </c>
      <c r="J51" s="67">
        <v>54.134</v>
      </c>
      <c r="K51" s="67">
        <v>1.0999999999999999E-2</v>
      </c>
      <c r="L51" s="67">
        <v>131.047</v>
      </c>
      <c r="M51" s="67">
        <v>1.7999999999999999E-2</v>
      </c>
      <c r="N51" s="66">
        <v>1.2</v>
      </c>
      <c r="O51" s="52">
        <v>6</v>
      </c>
      <c r="P51" s="52">
        <v>1</v>
      </c>
      <c r="Q51" s="68">
        <v>7.1</v>
      </c>
      <c r="R51" s="34"/>
      <c r="S51" s="34">
        <v>2.5</v>
      </c>
      <c r="T51" s="34">
        <v>2.2000000000000002</v>
      </c>
      <c r="U51" s="36"/>
      <c r="V51" s="36"/>
      <c r="W51" s="36">
        <f t="shared" si="8"/>
        <v>1.7222222222222219</v>
      </c>
      <c r="X51" s="40">
        <v>1.7</v>
      </c>
      <c r="Y51" s="37">
        <v>3</v>
      </c>
      <c r="Z51" s="28" t="s">
        <v>8</v>
      </c>
      <c r="AA51" s="23" t="s">
        <v>5</v>
      </c>
      <c r="AB51" s="46" t="s">
        <v>20</v>
      </c>
      <c r="AC51" s="28"/>
      <c r="AD51" s="35">
        <v>1</v>
      </c>
      <c r="AE51" s="54"/>
      <c r="AF51" s="48">
        <f t="shared" si="9"/>
        <v>223872113856835.09</v>
      </c>
    </row>
    <row r="52" spans="1:42" x14ac:dyDescent="0.2">
      <c r="A52" s="3" t="s">
        <v>86</v>
      </c>
      <c r="B52" s="53">
        <f t="shared" si="7"/>
        <v>45009.991701388892</v>
      </c>
      <c r="C52" s="28">
        <v>2023</v>
      </c>
      <c r="D52" s="22">
        <v>3</v>
      </c>
      <c r="E52" s="22">
        <v>24</v>
      </c>
      <c r="F52" s="22">
        <v>23</v>
      </c>
      <c r="G52" s="22">
        <v>48</v>
      </c>
      <c r="H52" s="66">
        <v>3.2</v>
      </c>
      <c r="I52" s="66">
        <v>0.6</v>
      </c>
      <c r="J52" s="67">
        <v>55.688000000000002</v>
      </c>
      <c r="K52" s="67">
        <v>5.1999999999999998E-2</v>
      </c>
      <c r="L52" s="67">
        <v>130.55799999999999</v>
      </c>
      <c r="M52" s="67">
        <v>9.1999999999999998E-2</v>
      </c>
      <c r="N52" s="66">
        <v>5.8</v>
      </c>
      <c r="O52" s="52">
        <v>4</v>
      </c>
      <c r="P52" s="52">
        <v>3</v>
      </c>
      <c r="Q52" s="68">
        <v>7.3</v>
      </c>
      <c r="R52" s="34"/>
      <c r="S52" s="34"/>
      <c r="T52" s="34">
        <v>2.5</v>
      </c>
      <c r="U52" s="36"/>
      <c r="V52" s="36"/>
      <c r="W52" s="36">
        <f t="shared" si="8"/>
        <v>1.8333333333333333</v>
      </c>
      <c r="X52" s="40">
        <v>1.8</v>
      </c>
      <c r="Y52" s="37">
        <v>3</v>
      </c>
      <c r="Z52" s="28" t="s">
        <v>8</v>
      </c>
      <c r="AA52" s="23" t="s">
        <v>5</v>
      </c>
      <c r="AB52" s="46" t="s">
        <v>20</v>
      </c>
      <c r="AC52" s="28"/>
      <c r="AD52" s="35">
        <v>1</v>
      </c>
      <c r="AE52" s="54"/>
      <c r="AF52" s="48">
        <f t="shared" si="9"/>
        <v>316227766016839.06</v>
      </c>
    </row>
    <row r="53" spans="1:42" x14ac:dyDescent="0.2">
      <c r="A53" s="3" t="s">
        <v>87</v>
      </c>
      <c r="B53" s="53">
        <f t="shared" si="7"/>
        <v>45010.047546296293</v>
      </c>
      <c r="C53" s="28">
        <v>2023</v>
      </c>
      <c r="D53" s="22">
        <v>3</v>
      </c>
      <c r="E53" s="22">
        <v>25</v>
      </c>
      <c r="F53" s="22">
        <v>1</v>
      </c>
      <c r="G53" s="22">
        <v>8</v>
      </c>
      <c r="H53" s="66">
        <v>28.7</v>
      </c>
      <c r="I53" s="66">
        <v>1.2</v>
      </c>
      <c r="J53" s="67">
        <v>55.564999999999998</v>
      </c>
      <c r="K53" s="67">
        <v>0.115</v>
      </c>
      <c r="L53" s="67">
        <v>133.36000000000001</v>
      </c>
      <c r="M53" s="67">
        <v>0.20300000000000001</v>
      </c>
      <c r="N53" s="66">
        <v>12.8</v>
      </c>
      <c r="O53" s="52">
        <v>19</v>
      </c>
      <c r="P53" s="52">
        <v>7</v>
      </c>
      <c r="Q53" s="68">
        <v>7.6</v>
      </c>
      <c r="R53" s="34"/>
      <c r="S53" s="34">
        <v>3</v>
      </c>
      <c r="T53" s="34">
        <v>2.7</v>
      </c>
      <c r="U53" s="36"/>
      <c r="V53" s="36"/>
      <c r="W53" s="36">
        <f t="shared" si="8"/>
        <v>1.9999999999999998</v>
      </c>
      <c r="X53" s="40">
        <v>2</v>
      </c>
      <c r="Y53" s="37">
        <v>4</v>
      </c>
      <c r="Z53" s="28" t="s">
        <v>8</v>
      </c>
      <c r="AA53" s="23" t="s">
        <v>5</v>
      </c>
      <c r="AB53" s="46" t="s">
        <v>20</v>
      </c>
      <c r="AC53" s="28"/>
      <c r="AD53" s="35">
        <v>1</v>
      </c>
      <c r="AE53" s="54"/>
      <c r="AF53" s="48">
        <f t="shared" si="9"/>
        <v>630957344480198.25</v>
      </c>
    </row>
    <row r="54" spans="1:42" x14ac:dyDescent="0.2">
      <c r="A54" s="3" t="s">
        <v>88</v>
      </c>
      <c r="B54" s="53">
        <f t="shared" si="7"/>
        <v>45010.312372685185</v>
      </c>
      <c r="C54" s="28">
        <v>2023</v>
      </c>
      <c r="D54" s="22">
        <v>3</v>
      </c>
      <c r="E54" s="22">
        <v>25</v>
      </c>
      <c r="F54" s="22">
        <v>7</v>
      </c>
      <c r="G54" s="22">
        <v>29</v>
      </c>
      <c r="H54" s="66">
        <v>49.6</v>
      </c>
      <c r="I54" s="66">
        <v>2.2000000000000002</v>
      </c>
      <c r="J54" s="67">
        <v>52.317999999999998</v>
      </c>
      <c r="K54" s="67">
        <v>0.157</v>
      </c>
      <c r="L54" s="67">
        <v>124.348</v>
      </c>
      <c r="M54" s="67">
        <v>0.25600000000000001</v>
      </c>
      <c r="N54" s="66">
        <v>17.399999999999999</v>
      </c>
      <c r="O54" s="52">
        <v>5</v>
      </c>
      <c r="P54" s="52">
        <v>5</v>
      </c>
      <c r="Q54" s="68">
        <v>8.3000000000000007</v>
      </c>
      <c r="R54" s="34"/>
      <c r="S54" s="34">
        <v>2.9</v>
      </c>
      <c r="T54" s="34">
        <v>3.2</v>
      </c>
      <c r="U54" s="36"/>
      <c r="V54" s="36"/>
      <c r="W54" s="36">
        <f t="shared" si="8"/>
        <v>2.3888888888888893</v>
      </c>
      <c r="X54" s="40">
        <v>2.4</v>
      </c>
      <c r="Y54" s="37">
        <v>3</v>
      </c>
      <c r="Z54" s="28" t="s">
        <v>8</v>
      </c>
      <c r="AA54" s="23" t="s">
        <v>27</v>
      </c>
      <c r="AB54" s="46" t="s">
        <v>20</v>
      </c>
      <c r="AC54" s="28"/>
      <c r="AD54" s="35">
        <v>6</v>
      </c>
      <c r="AE54" s="54"/>
      <c r="AF54" s="48">
        <f t="shared" si="9"/>
        <v>2511886431509585.5</v>
      </c>
    </row>
    <row r="55" spans="1:42" x14ac:dyDescent="0.2">
      <c r="A55" s="3" t="s">
        <v>89</v>
      </c>
      <c r="B55" s="53">
        <f t="shared" si="7"/>
        <v>45013.165648148148</v>
      </c>
      <c r="C55" s="28">
        <v>2023</v>
      </c>
      <c r="D55" s="22">
        <v>3</v>
      </c>
      <c r="E55" s="22">
        <v>28</v>
      </c>
      <c r="F55" s="22">
        <v>3</v>
      </c>
      <c r="G55" s="22">
        <v>58</v>
      </c>
      <c r="H55" s="66">
        <v>32.799999999999997</v>
      </c>
      <c r="I55" s="66">
        <v>2.1</v>
      </c>
      <c r="J55" s="67">
        <v>53.682000000000002</v>
      </c>
      <c r="K55" s="67">
        <v>0.156</v>
      </c>
      <c r="L55" s="67">
        <v>122.22199999999999</v>
      </c>
      <c r="M55" s="67">
        <v>0.26200000000000001</v>
      </c>
      <c r="N55" s="66">
        <v>17.3</v>
      </c>
      <c r="O55" s="52">
        <v>11</v>
      </c>
      <c r="P55" s="52">
        <v>5</v>
      </c>
      <c r="Q55" s="68">
        <v>8</v>
      </c>
      <c r="R55" s="34"/>
      <c r="S55" s="34">
        <v>3.3</v>
      </c>
      <c r="T55" s="34">
        <v>3</v>
      </c>
      <c r="U55" s="36"/>
      <c r="V55" s="36"/>
      <c r="W55" s="36">
        <f t="shared" si="8"/>
        <v>2.2222222222222223</v>
      </c>
      <c r="X55" s="40">
        <v>2.2000000000000002</v>
      </c>
      <c r="Y55" s="37">
        <v>3</v>
      </c>
      <c r="Z55" s="28" t="s">
        <v>8</v>
      </c>
      <c r="AA55" s="23" t="s">
        <v>6</v>
      </c>
      <c r="AB55" s="46" t="s">
        <v>20</v>
      </c>
      <c r="AC55" s="28"/>
      <c r="AD55" s="35">
        <v>2</v>
      </c>
      <c r="AE55" s="54"/>
      <c r="AF55" s="48">
        <f t="shared" si="9"/>
        <v>1258925411794173.5</v>
      </c>
    </row>
    <row r="56" spans="1:42" x14ac:dyDescent="0.2">
      <c r="A56" s="3" t="s">
        <v>90</v>
      </c>
      <c r="B56" s="53">
        <f t="shared" si="7"/>
        <v>45013.173090277778</v>
      </c>
      <c r="C56" s="28">
        <v>2023</v>
      </c>
      <c r="D56" s="22">
        <v>3</v>
      </c>
      <c r="E56" s="22">
        <v>28</v>
      </c>
      <c r="F56" s="22">
        <v>4</v>
      </c>
      <c r="G56" s="22">
        <v>9</v>
      </c>
      <c r="H56" s="66">
        <v>15</v>
      </c>
      <c r="I56" s="66">
        <v>0</v>
      </c>
      <c r="J56" s="67">
        <v>53.110999999999997</v>
      </c>
      <c r="K56" s="67">
        <v>3.0000000000000001E-3</v>
      </c>
      <c r="L56" s="67">
        <v>131.63300000000001</v>
      </c>
      <c r="M56" s="67">
        <v>4.0000000000000001E-3</v>
      </c>
      <c r="N56" s="66">
        <v>0.3</v>
      </c>
      <c r="O56" s="52">
        <v>6</v>
      </c>
      <c r="P56" s="52">
        <v>1</v>
      </c>
      <c r="Q56" s="68">
        <v>7.4</v>
      </c>
      <c r="R56" s="34"/>
      <c r="S56" s="34">
        <v>3.5</v>
      </c>
      <c r="T56" s="34">
        <v>2.6</v>
      </c>
      <c r="U56" s="36"/>
      <c r="V56" s="36"/>
      <c r="W56" s="36">
        <f t="shared" si="8"/>
        <v>1.8888888888888891</v>
      </c>
      <c r="X56" s="40">
        <v>1.9</v>
      </c>
      <c r="Y56" s="37">
        <v>3</v>
      </c>
      <c r="Z56" s="28" t="s">
        <v>8</v>
      </c>
      <c r="AA56" s="23" t="s">
        <v>6</v>
      </c>
      <c r="AB56" s="46" t="s">
        <v>20</v>
      </c>
      <c r="AC56" s="28"/>
      <c r="AD56" s="35">
        <v>2</v>
      </c>
      <c r="AE56" s="54"/>
      <c r="AF56" s="48">
        <f t="shared" si="9"/>
        <v>446683592150964.06</v>
      </c>
    </row>
    <row r="57" spans="1:42" x14ac:dyDescent="0.2">
      <c r="A57" s="3" t="s">
        <v>91</v>
      </c>
      <c r="B57" s="53">
        <f t="shared" si="7"/>
        <v>45013.715150462966</v>
      </c>
      <c r="C57" s="28">
        <v>2023</v>
      </c>
      <c r="D57" s="22">
        <v>3</v>
      </c>
      <c r="E57" s="22">
        <v>28</v>
      </c>
      <c r="F57" s="22">
        <v>17</v>
      </c>
      <c r="G57" s="22">
        <v>9</v>
      </c>
      <c r="H57" s="66">
        <v>49.6</v>
      </c>
      <c r="I57" s="66">
        <v>0.3</v>
      </c>
      <c r="J57" s="67">
        <v>53.887999999999998</v>
      </c>
      <c r="K57" s="67">
        <v>0.02</v>
      </c>
      <c r="L57" s="67">
        <v>126.94799999999999</v>
      </c>
      <c r="M57" s="67">
        <v>3.4000000000000002E-2</v>
      </c>
      <c r="N57" s="66">
        <v>2.2000000000000002</v>
      </c>
      <c r="O57" s="52">
        <v>14</v>
      </c>
      <c r="P57" s="52">
        <v>2</v>
      </c>
      <c r="Q57" s="68">
        <v>5.9</v>
      </c>
      <c r="R57" s="34"/>
      <c r="S57" s="34"/>
      <c r="T57" s="34">
        <v>1.1000000000000001</v>
      </c>
      <c r="U57" s="36"/>
      <c r="V57" s="36"/>
      <c r="W57" s="36">
        <f t="shared" si="8"/>
        <v>1.0555555555555558</v>
      </c>
      <c r="X57" s="40">
        <v>1.1000000000000001</v>
      </c>
      <c r="Y57" s="37">
        <v>3</v>
      </c>
      <c r="Z57" s="28" t="s">
        <v>8</v>
      </c>
      <c r="AA57" s="23" t="s">
        <v>6</v>
      </c>
      <c r="AB57" s="46" t="s">
        <v>20</v>
      </c>
      <c r="AC57" s="28"/>
      <c r="AD57" s="35">
        <v>2</v>
      </c>
      <c r="AE57" s="54"/>
      <c r="AF57" s="48">
        <f t="shared" si="9"/>
        <v>28183829312644.723</v>
      </c>
    </row>
    <row r="58" spans="1:42" x14ac:dyDescent="0.2">
      <c r="A58" s="3" t="s">
        <v>92</v>
      </c>
      <c r="B58" s="53">
        <f t="shared" si="7"/>
        <v>45014.34888888889</v>
      </c>
      <c r="C58" s="28">
        <v>2023</v>
      </c>
      <c r="D58" s="22">
        <v>3</v>
      </c>
      <c r="E58" s="22">
        <v>29</v>
      </c>
      <c r="F58" s="22">
        <v>8</v>
      </c>
      <c r="G58" s="22">
        <v>22</v>
      </c>
      <c r="H58" s="66">
        <v>24.2</v>
      </c>
      <c r="I58" s="66">
        <v>2.6</v>
      </c>
      <c r="J58" s="67">
        <v>43.427</v>
      </c>
      <c r="K58" s="67">
        <v>0.25700000000000001</v>
      </c>
      <c r="L58" s="67">
        <v>135.63</v>
      </c>
      <c r="M58" s="67">
        <v>0.35299999999999998</v>
      </c>
      <c r="N58" s="66">
        <v>28.5</v>
      </c>
      <c r="O58" s="52">
        <v>373</v>
      </c>
      <c r="P58" s="52">
        <v>44</v>
      </c>
      <c r="Q58" s="68"/>
      <c r="R58" s="34"/>
      <c r="S58" s="34">
        <v>4.5</v>
      </c>
      <c r="T58" s="34">
        <v>4.4000000000000004</v>
      </c>
      <c r="U58" s="36"/>
      <c r="V58" s="36"/>
      <c r="W58" s="36">
        <f>T58</f>
        <v>4.4000000000000004</v>
      </c>
      <c r="X58" s="40">
        <v>4.4000000000000004</v>
      </c>
      <c r="Y58" s="37">
        <v>9</v>
      </c>
      <c r="Z58" s="28" t="s">
        <v>8</v>
      </c>
      <c r="AA58" s="23" t="s">
        <v>28</v>
      </c>
      <c r="AB58" s="46" t="s">
        <v>20</v>
      </c>
      <c r="AC58" s="28"/>
      <c r="AD58" s="35">
        <v>5</v>
      </c>
      <c r="AE58" s="54"/>
      <c r="AF58" s="48">
        <f t="shared" si="9"/>
        <v>2.5118864315096028E+18</v>
      </c>
    </row>
    <row r="59" spans="1:42" x14ac:dyDescent="0.2">
      <c r="A59" s="3" t="s">
        <v>93</v>
      </c>
      <c r="B59" s="53">
        <f t="shared" si="7"/>
        <v>45014.447106481479</v>
      </c>
      <c r="C59" s="28">
        <v>2023</v>
      </c>
      <c r="D59" s="22">
        <v>3</v>
      </c>
      <c r="E59" s="22">
        <v>29</v>
      </c>
      <c r="F59" s="22">
        <v>10</v>
      </c>
      <c r="G59" s="22">
        <v>43</v>
      </c>
      <c r="H59" s="66">
        <v>50.6</v>
      </c>
      <c r="I59" s="66">
        <v>0.1</v>
      </c>
      <c r="J59" s="67">
        <v>53.140999999999998</v>
      </c>
      <c r="K59" s="67">
        <v>2.7E-2</v>
      </c>
      <c r="L59" s="67">
        <v>131.59100000000001</v>
      </c>
      <c r="M59" s="67">
        <v>4.4999999999999998E-2</v>
      </c>
      <c r="N59" s="66">
        <v>3</v>
      </c>
      <c r="O59" s="52">
        <v>17</v>
      </c>
      <c r="P59" s="52">
        <v>6</v>
      </c>
      <c r="Q59" s="68">
        <v>7.1</v>
      </c>
      <c r="R59" s="34"/>
      <c r="S59" s="34"/>
      <c r="T59" s="34">
        <v>2.7</v>
      </c>
      <c r="U59" s="36"/>
      <c r="V59" s="36"/>
      <c r="W59" s="36">
        <f t="shared" ref="W59:W69" si="10">(Q59-4)/1.8</f>
        <v>1.7222222222222219</v>
      </c>
      <c r="X59" s="40">
        <v>1.7</v>
      </c>
      <c r="Y59" s="37">
        <v>4</v>
      </c>
      <c r="Z59" s="28" t="s">
        <v>8</v>
      </c>
      <c r="AA59" s="23" t="s">
        <v>6</v>
      </c>
      <c r="AB59" s="46" t="s">
        <v>20</v>
      </c>
      <c r="AC59" s="28"/>
      <c r="AD59" s="35">
        <v>2</v>
      </c>
      <c r="AE59" s="54"/>
      <c r="AF59" s="48">
        <f t="shared" si="9"/>
        <v>223872113856835.09</v>
      </c>
    </row>
    <row r="60" spans="1:42" x14ac:dyDescent="0.2">
      <c r="A60" s="3" t="s">
        <v>94</v>
      </c>
      <c r="B60" s="53">
        <f t="shared" si="7"/>
        <v>45015.551435185182</v>
      </c>
      <c r="C60" s="28">
        <v>2023</v>
      </c>
      <c r="D60" s="22">
        <v>3</v>
      </c>
      <c r="E60" s="22">
        <v>30</v>
      </c>
      <c r="F60" s="22">
        <v>13</v>
      </c>
      <c r="G60" s="22">
        <v>14</v>
      </c>
      <c r="H60" s="66">
        <v>4.5999999999999996</v>
      </c>
      <c r="I60" s="66">
        <v>0.2</v>
      </c>
      <c r="J60" s="67">
        <v>53.662999999999997</v>
      </c>
      <c r="K60" s="67">
        <v>1.7000000000000001E-2</v>
      </c>
      <c r="L60" s="67">
        <v>125.55</v>
      </c>
      <c r="M60" s="67">
        <v>2.9000000000000001E-2</v>
      </c>
      <c r="N60" s="66">
        <v>1.9</v>
      </c>
      <c r="O60" s="52">
        <v>22</v>
      </c>
      <c r="P60" s="52">
        <v>3</v>
      </c>
      <c r="Q60" s="68">
        <v>8</v>
      </c>
      <c r="R60" s="34"/>
      <c r="S60" s="34">
        <v>2.9</v>
      </c>
      <c r="T60" s="34">
        <v>2.4</v>
      </c>
      <c r="U60" s="36"/>
      <c r="V60" s="36"/>
      <c r="W60" s="36">
        <f t="shared" si="10"/>
        <v>2.2222222222222223</v>
      </c>
      <c r="X60" s="40">
        <v>2.2000000000000002</v>
      </c>
      <c r="Y60" s="37">
        <v>3</v>
      </c>
      <c r="Z60" s="28" t="s">
        <v>8</v>
      </c>
      <c r="AA60" s="23" t="s">
        <v>6</v>
      </c>
      <c r="AB60" s="46" t="s">
        <v>20</v>
      </c>
      <c r="AC60" s="28"/>
      <c r="AD60" s="35">
        <v>2</v>
      </c>
      <c r="AE60" s="54"/>
      <c r="AF60" s="48">
        <f t="shared" si="9"/>
        <v>1258925411794173.5</v>
      </c>
    </row>
    <row r="61" spans="1:42" x14ac:dyDescent="0.2">
      <c r="A61" s="3" t="s">
        <v>95</v>
      </c>
      <c r="B61" s="53">
        <f t="shared" si="7"/>
        <v>45015.553194444445</v>
      </c>
      <c r="C61" s="28">
        <v>2023</v>
      </c>
      <c r="D61" s="22">
        <v>3</v>
      </c>
      <c r="E61" s="22">
        <v>30</v>
      </c>
      <c r="F61" s="22">
        <v>13</v>
      </c>
      <c r="G61" s="22">
        <v>16</v>
      </c>
      <c r="H61" s="66">
        <v>36.1</v>
      </c>
      <c r="I61" s="66">
        <v>0.3</v>
      </c>
      <c r="J61" s="67">
        <v>53.710999999999999</v>
      </c>
      <c r="K61" s="67">
        <v>0.02</v>
      </c>
      <c r="L61" s="67">
        <v>125.568</v>
      </c>
      <c r="M61" s="67">
        <v>3.3000000000000002E-2</v>
      </c>
      <c r="N61" s="66">
        <v>2.2000000000000002</v>
      </c>
      <c r="O61" s="52">
        <v>22</v>
      </c>
      <c r="P61" s="52">
        <v>7</v>
      </c>
      <c r="Q61" s="68">
        <v>7.6</v>
      </c>
      <c r="R61" s="34"/>
      <c r="S61" s="34">
        <v>2.5</v>
      </c>
      <c r="T61" s="34">
        <v>1.9</v>
      </c>
      <c r="U61" s="36"/>
      <c r="V61" s="36"/>
      <c r="W61" s="36">
        <f t="shared" si="10"/>
        <v>1.9999999999999998</v>
      </c>
      <c r="X61" s="40">
        <v>2</v>
      </c>
      <c r="Y61" s="37">
        <v>3</v>
      </c>
      <c r="Z61" s="28" t="s">
        <v>8</v>
      </c>
      <c r="AA61" s="23" t="s">
        <v>6</v>
      </c>
      <c r="AB61" s="46" t="s">
        <v>20</v>
      </c>
      <c r="AC61" s="28"/>
      <c r="AD61" s="35">
        <v>2</v>
      </c>
      <c r="AE61" s="54"/>
      <c r="AF61" s="48">
        <f t="shared" si="9"/>
        <v>630957344480198.25</v>
      </c>
    </row>
    <row r="62" spans="1:42" x14ac:dyDescent="0.2">
      <c r="A62" s="3" t="s">
        <v>96</v>
      </c>
      <c r="B62" s="53">
        <f t="shared" si="7"/>
        <v>45017.460150462961</v>
      </c>
      <c r="C62" s="28">
        <v>2023</v>
      </c>
      <c r="D62" s="22">
        <v>4</v>
      </c>
      <c r="E62" s="22">
        <v>1</v>
      </c>
      <c r="F62" s="22">
        <v>11</v>
      </c>
      <c r="G62" s="22">
        <v>2</v>
      </c>
      <c r="H62" s="66">
        <v>37.299999999999997</v>
      </c>
      <c r="I62" s="66">
        <v>1.2</v>
      </c>
      <c r="J62" s="67">
        <v>54.222000000000001</v>
      </c>
      <c r="K62" s="67">
        <v>7.3999999999999996E-2</v>
      </c>
      <c r="L62" s="67">
        <v>126.21299999999999</v>
      </c>
      <c r="M62" s="67">
        <v>0.126</v>
      </c>
      <c r="N62" s="66">
        <v>8.1999999999999993</v>
      </c>
      <c r="O62" s="52">
        <v>19</v>
      </c>
      <c r="P62" s="52">
        <v>9</v>
      </c>
      <c r="Q62" s="68">
        <v>6.1</v>
      </c>
      <c r="R62" s="34"/>
      <c r="S62" s="34"/>
      <c r="T62" s="34">
        <v>1.4</v>
      </c>
      <c r="U62" s="34"/>
      <c r="V62" s="34"/>
      <c r="W62" s="36">
        <f t="shared" si="10"/>
        <v>1.1666666666666665</v>
      </c>
      <c r="X62" s="40">
        <v>1.2</v>
      </c>
      <c r="Y62" s="37">
        <v>3</v>
      </c>
      <c r="Z62" s="28" t="s">
        <v>8</v>
      </c>
      <c r="AA62" s="23" t="s">
        <v>6</v>
      </c>
      <c r="AB62" s="46" t="s">
        <v>20</v>
      </c>
      <c r="AC62" s="39"/>
      <c r="AD62" s="35">
        <v>2</v>
      </c>
      <c r="AE62" s="54"/>
      <c r="AF62" s="48">
        <f t="shared" si="9"/>
        <v>39810717055349.93</v>
      </c>
      <c r="AO62" s="9"/>
      <c r="AP62" s="9"/>
    </row>
    <row r="63" spans="1:42" x14ac:dyDescent="0.2">
      <c r="A63" s="3" t="s">
        <v>97</v>
      </c>
      <c r="B63" s="53">
        <f t="shared" si="7"/>
        <v>45019.079745370371</v>
      </c>
      <c r="C63" s="28">
        <v>2023</v>
      </c>
      <c r="D63" s="22">
        <v>4</v>
      </c>
      <c r="E63" s="22">
        <v>3</v>
      </c>
      <c r="F63" s="22">
        <v>1</v>
      </c>
      <c r="G63" s="22">
        <v>54</v>
      </c>
      <c r="H63" s="66">
        <v>50.3</v>
      </c>
      <c r="I63" s="66">
        <v>1.5</v>
      </c>
      <c r="J63" s="67">
        <v>54.375999999999998</v>
      </c>
      <c r="K63" s="67">
        <v>0.16300000000000001</v>
      </c>
      <c r="L63" s="67">
        <v>128.76599999999999</v>
      </c>
      <c r="M63" s="67">
        <v>0.27900000000000003</v>
      </c>
      <c r="N63" s="66">
        <v>18.100000000000001</v>
      </c>
      <c r="O63" s="52">
        <v>4</v>
      </c>
      <c r="P63" s="52">
        <v>7</v>
      </c>
      <c r="Q63" s="68">
        <v>9.5</v>
      </c>
      <c r="R63" s="34"/>
      <c r="S63" s="34">
        <v>3.9</v>
      </c>
      <c r="T63" s="34">
        <v>3.3</v>
      </c>
      <c r="U63" s="34"/>
      <c r="V63" s="34"/>
      <c r="W63" s="36">
        <f t="shared" si="10"/>
        <v>3.0555555555555554</v>
      </c>
      <c r="X63" s="40">
        <v>3.1</v>
      </c>
      <c r="Y63" s="37">
        <v>3</v>
      </c>
      <c r="Z63" s="28" t="s">
        <v>8</v>
      </c>
      <c r="AA63" s="23" t="s">
        <v>5</v>
      </c>
      <c r="AB63" s="46" t="s">
        <v>20</v>
      </c>
      <c r="AC63" s="39"/>
      <c r="AD63" s="35">
        <v>1</v>
      </c>
      <c r="AE63" s="54"/>
      <c r="AF63" s="48">
        <f t="shared" si="9"/>
        <v>2.8183829312644916E+16</v>
      </c>
    </row>
    <row r="64" spans="1:42" x14ac:dyDescent="0.2">
      <c r="A64" s="3" t="s">
        <v>98</v>
      </c>
      <c r="B64" s="53">
        <f t="shared" si="7"/>
        <v>45019.190405092595</v>
      </c>
      <c r="C64" s="28">
        <v>2023</v>
      </c>
      <c r="D64" s="22">
        <v>4</v>
      </c>
      <c r="E64" s="22">
        <v>3</v>
      </c>
      <c r="F64" s="22">
        <v>4</v>
      </c>
      <c r="G64" s="22">
        <v>34</v>
      </c>
      <c r="H64" s="66">
        <v>11.3</v>
      </c>
      <c r="I64" s="66">
        <v>1.7</v>
      </c>
      <c r="J64" s="67">
        <v>53.622999999999998</v>
      </c>
      <c r="K64" s="67">
        <v>0.11</v>
      </c>
      <c r="L64" s="67">
        <v>125.184</v>
      </c>
      <c r="M64" s="67">
        <v>0.185</v>
      </c>
      <c r="N64" s="66">
        <v>12.2</v>
      </c>
      <c r="O64" s="52">
        <v>11</v>
      </c>
      <c r="P64" s="52">
        <v>8</v>
      </c>
      <c r="Q64" s="68">
        <v>7.5</v>
      </c>
      <c r="R64" s="34"/>
      <c r="S64" s="34">
        <v>2.7</v>
      </c>
      <c r="T64" s="34">
        <v>2.2000000000000002</v>
      </c>
      <c r="U64" s="34"/>
      <c r="V64" s="34"/>
      <c r="W64" s="36">
        <f t="shared" si="10"/>
        <v>1.9444444444444444</v>
      </c>
      <c r="X64" s="40">
        <v>1.9</v>
      </c>
      <c r="Y64" s="37">
        <v>3</v>
      </c>
      <c r="Z64" s="28" t="s">
        <v>8</v>
      </c>
      <c r="AA64" s="23" t="s">
        <v>6</v>
      </c>
      <c r="AB64" s="46" t="s">
        <v>20</v>
      </c>
      <c r="AC64" s="39"/>
      <c r="AD64" s="35">
        <v>2</v>
      </c>
      <c r="AE64" s="54"/>
      <c r="AF64" s="48">
        <f t="shared" si="9"/>
        <v>446683592150964.06</v>
      </c>
    </row>
    <row r="65" spans="1:32" x14ac:dyDescent="0.2">
      <c r="A65" s="3" t="s">
        <v>99</v>
      </c>
      <c r="B65" s="53">
        <f t="shared" si="7"/>
        <v>45019.532696759263</v>
      </c>
      <c r="C65" s="28">
        <v>2023</v>
      </c>
      <c r="D65" s="22">
        <v>4</v>
      </c>
      <c r="E65" s="22">
        <v>3</v>
      </c>
      <c r="F65" s="22">
        <v>12</v>
      </c>
      <c r="G65" s="22">
        <v>47</v>
      </c>
      <c r="H65" s="66">
        <v>5.7</v>
      </c>
      <c r="I65" s="66">
        <v>0.2</v>
      </c>
      <c r="J65" s="67">
        <v>53.723999999999997</v>
      </c>
      <c r="K65" s="67">
        <v>4.0000000000000001E-3</v>
      </c>
      <c r="L65" s="67">
        <v>125.49</v>
      </c>
      <c r="M65" s="67">
        <v>6.0000000000000001E-3</v>
      </c>
      <c r="N65" s="66">
        <v>0.4</v>
      </c>
      <c r="O65" s="52">
        <v>14</v>
      </c>
      <c r="P65" s="52">
        <v>7</v>
      </c>
      <c r="Q65" s="68">
        <v>7.6</v>
      </c>
      <c r="R65" s="34"/>
      <c r="S65" s="34">
        <v>2.4</v>
      </c>
      <c r="T65" s="34">
        <v>2.2999999999999998</v>
      </c>
      <c r="U65" s="34"/>
      <c r="V65" s="34"/>
      <c r="W65" s="36">
        <f t="shared" si="10"/>
        <v>1.9999999999999998</v>
      </c>
      <c r="X65" s="40">
        <v>2</v>
      </c>
      <c r="Y65" s="37">
        <v>3</v>
      </c>
      <c r="Z65" s="28" t="s">
        <v>8</v>
      </c>
      <c r="AA65" s="23" t="s">
        <v>6</v>
      </c>
      <c r="AB65" s="46" t="s">
        <v>20</v>
      </c>
      <c r="AC65" s="39"/>
      <c r="AD65" s="35">
        <v>2</v>
      </c>
      <c r="AE65" s="54"/>
      <c r="AF65" s="48">
        <f t="shared" si="9"/>
        <v>630957344480198.25</v>
      </c>
    </row>
    <row r="66" spans="1:32" x14ac:dyDescent="0.2">
      <c r="A66" s="3" t="s">
        <v>100</v>
      </c>
      <c r="B66" s="53">
        <f t="shared" si="7"/>
        <v>45019.789768518516</v>
      </c>
      <c r="C66" s="28">
        <v>2023</v>
      </c>
      <c r="D66" s="22">
        <v>4</v>
      </c>
      <c r="E66" s="22">
        <v>3</v>
      </c>
      <c r="F66" s="22">
        <v>18</v>
      </c>
      <c r="G66" s="22">
        <v>57</v>
      </c>
      <c r="H66" s="66">
        <v>16.399999999999999</v>
      </c>
      <c r="I66" s="66">
        <v>0.1</v>
      </c>
      <c r="J66" s="67">
        <v>55.761000000000003</v>
      </c>
      <c r="K66" s="67">
        <v>2E-3</v>
      </c>
      <c r="L66" s="67">
        <v>124.875</v>
      </c>
      <c r="M66" s="67">
        <v>3.0000000000000001E-3</v>
      </c>
      <c r="N66" s="66">
        <v>0.2</v>
      </c>
      <c r="O66" s="52">
        <v>10</v>
      </c>
      <c r="P66" s="52">
        <v>8</v>
      </c>
      <c r="Q66" s="68">
        <v>7</v>
      </c>
      <c r="R66" s="34"/>
      <c r="S66" s="34">
        <v>2.4</v>
      </c>
      <c r="T66" s="34">
        <v>2.6</v>
      </c>
      <c r="U66" s="34"/>
      <c r="V66" s="34"/>
      <c r="W66" s="36">
        <f t="shared" si="10"/>
        <v>1.6666666666666665</v>
      </c>
      <c r="X66" s="40">
        <v>1.7</v>
      </c>
      <c r="Y66" s="37">
        <v>3</v>
      </c>
      <c r="Z66" s="28" t="s">
        <v>8</v>
      </c>
      <c r="AA66" s="23" t="s">
        <v>5</v>
      </c>
      <c r="AB66" s="46" t="s">
        <v>20</v>
      </c>
      <c r="AC66" s="39"/>
      <c r="AD66" s="35">
        <v>1</v>
      </c>
      <c r="AE66" s="54"/>
      <c r="AF66" s="48">
        <f t="shared" si="9"/>
        <v>223872113856835.09</v>
      </c>
    </row>
    <row r="67" spans="1:32" x14ac:dyDescent="0.2">
      <c r="A67" s="3" t="s">
        <v>101</v>
      </c>
      <c r="B67" s="53">
        <f t="shared" si="7"/>
        <v>45021.179328703707</v>
      </c>
      <c r="C67" s="28">
        <v>2023</v>
      </c>
      <c r="D67" s="22">
        <v>4</v>
      </c>
      <c r="E67" s="22">
        <v>5</v>
      </c>
      <c r="F67" s="22">
        <v>4</v>
      </c>
      <c r="G67" s="22">
        <v>18</v>
      </c>
      <c r="H67" s="66">
        <v>14.5</v>
      </c>
      <c r="I67" s="66">
        <v>1.6</v>
      </c>
      <c r="J67" s="67">
        <v>53.100999999999999</v>
      </c>
      <c r="K67" s="67">
        <v>0.113</v>
      </c>
      <c r="L67" s="67">
        <v>131.87100000000001</v>
      </c>
      <c r="M67" s="67">
        <v>0.187</v>
      </c>
      <c r="N67" s="66">
        <v>12.5</v>
      </c>
      <c r="O67" s="52">
        <v>19</v>
      </c>
      <c r="P67" s="52">
        <v>6</v>
      </c>
      <c r="Q67" s="68">
        <v>8.4</v>
      </c>
      <c r="R67" s="34"/>
      <c r="S67" s="34">
        <v>2.9</v>
      </c>
      <c r="T67" s="34">
        <v>3</v>
      </c>
      <c r="U67" s="34"/>
      <c r="V67" s="34"/>
      <c r="W67" s="36">
        <f t="shared" si="10"/>
        <v>2.4444444444444446</v>
      </c>
      <c r="X67" s="40">
        <v>2.4</v>
      </c>
      <c r="Y67" s="37">
        <v>3</v>
      </c>
      <c r="Z67" s="28" t="s">
        <v>8</v>
      </c>
      <c r="AA67" s="23" t="s">
        <v>6</v>
      </c>
      <c r="AB67" s="46" t="s">
        <v>20</v>
      </c>
      <c r="AC67" s="39"/>
      <c r="AD67" s="35">
        <v>2</v>
      </c>
      <c r="AE67" s="54"/>
      <c r="AF67" s="48">
        <f t="shared" si="9"/>
        <v>2511886431509585.5</v>
      </c>
    </row>
    <row r="68" spans="1:32" x14ac:dyDescent="0.2">
      <c r="A68" s="3" t="s">
        <v>102</v>
      </c>
      <c r="B68" s="53">
        <f t="shared" si="7"/>
        <v>45022.4612037037</v>
      </c>
      <c r="C68" s="28">
        <v>2023</v>
      </c>
      <c r="D68" s="22">
        <v>4</v>
      </c>
      <c r="E68" s="22">
        <v>6</v>
      </c>
      <c r="F68" s="22">
        <v>11</v>
      </c>
      <c r="G68" s="22">
        <v>4</v>
      </c>
      <c r="H68" s="66">
        <v>8.6999999999999993</v>
      </c>
      <c r="I68" s="66">
        <v>0.1</v>
      </c>
      <c r="J68" s="67">
        <v>55.311</v>
      </c>
      <c r="K68" s="67">
        <v>5.0000000000000001E-3</v>
      </c>
      <c r="L68" s="67">
        <v>130.785</v>
      </c>
      <c r="M68" s="67">
        <v>8.0000000000000002E-3</v>
      </c>
      <c r="N68" s="66">
        <v>0.5</v>
      </c>
      <c r="O68" s="52">
        <v>11</v>
      </c>
      <c r="P68" s="52">
        <v>5</v>
      </c>
      <c r="Q68" s="68">
        <v>7.2</v>
      </c>
      <c r="R68" s="34"/>
      <c r="S68" s="34">
        <v>3.2</v>
      </c>
      <c r="T68" s="34">
        <v>2.9</v>
      </c>
      <c r="U68" s="34"/>
      <c r="V68" s="34"/>
      <c r="W68" s="36">
        <f t="shared" si="10"/>
        <v>1.7777777777777779</v>
      </c>
      <c r="X68" s="40">
        <v>1.8</v>
      </c>
      <c r="Y68" s="37">
        <v>3</v>
      </c>
      <c r="Z68" s="28" t="s">
        <v>8</v>
      </c>
      <c r="AA68" s="23" t="s">
        <v>5</v>
      </c>
      <c r="AB68" s="46" t="s">
        <v>20</v>
      </c>
      <c r="AC68" s="39"/>
      <c r="AD68" s="35">
        <v>1</v>
      </c>
      <c r="AE68" s="54"/>
      <c r="AF68" s="48">
        <f t="shared" si="9"/>
        <v>316227766016839.06</v>
      </c>
    </row>
    <row r="69" spans="1:32" x14ac:dyDescent="0.2">
      <c r="A69" s="3" t="s">
        <v>103</v>
      </c>
      <c r="B69" s="53">
        <f t="shared" ref="B69:B100" si="11">DATE(C69,D69,E69)+TIME(F69,G69,H69)</f>
        <v>45022.65415509259</v>
      </c>
      <c r="C69" s="28">
        <v>2023</v>
      </c>
      <c r="D69" s="22">
        <v>4</v>
      </c>
      <c r="E69" s="22">
        <v>6</v>
      </c>
      <c r="F69" s="22">
        <v>15</v>
      </c>
      <c r="G69" s="22">
        <v>41</v>
      </c>
      <c r="H69" s="66">
        <v>59</v>
      </c>
      <c r="I69" s="66">
        <v>0.8</v>
      </c>
      <c r="J69" s="67">
        <v>55.673000000000002</v>
      </c>
      <c r="K69" s="67">
        <v>4.2000000000000003E-2</v>
      </c>
      <c r="L69" s="67">
        <v>131.74600000000001</v>
      </c>
      <c r="M69" s="67">
        <v>7.4999999999999997E-2</v>
      </c>
      <c r="N69" s="66">
        <v>4.7</v>
      </c>
      <c r="O69" s="52">
        <v>20</v>
      </c>
      <c r="P69" s="52">
        <v>9</v>
      </c>
      <c r="Q69" s="68">
        <v>7.5</v>
      </c>
      <c r="R69" s="34"/>
      <c r="S69" s="34">
        <v>3.1</v>
      </c>
      <c r="T69" s="34">
        <v>2.7</v>
      </c>
      <c r="U69" s="34"/>
      <c r="V69" s="34"/>
      <c r="W69" s="36">
        <f t="shared" si="10"/>
        <v>1.9444444444444444</v>
      </c>
      <c r="X69" s="40">
        <v>1.9</v>
      </c>
      <c r="Y69" s="37">
        <v>3</v>
      </c>
      <c r="Z69" s="28" t="s">
        <v>8</v>
      </c>
      <c r="AA69" s="23" t="s">
        <v>5</v>
      </c>
      <c r="AB69" s="46" t="s">
        <v>20</v>
      </c>
      <c r="AC69" s="39"/>
      <c r="AD69" s="35">
        <v>1</v>
      </c>
      <c r="AE69" s="54"/>
      <c r="AF69" s="48">
        <f t="shared" si="9"/>
        <v>446683592150964.06</v>
      </c>
    </row>
    <row r="70" spans="1:32" x14ac:dyDescent="0.2">
      <c r="A70" s="3" t="s">
        <v>104</v>
      </c>
      <c r="B70" s="53">
        <f t="shared" si="11"/>
        <v>45024.797476851854</v>
      </c>
      <c r="C70" s="28">
        <v>2023</v>
      </c>
      <c r="D70" s="22">
        <v>4</v>
      </c>
      <c r="E70" s="22">
        <v>8</v>
      </c>
      <c r="F70" s="22">
        <v>19</v>
      </c>
      <c r="G70" s="22">
        <v>8</v>
      </c>
      <c r="H70" s="66">
        <v>22.3</v>
      </c>
      <c r="I70" s="66">
        <v>0.8</v>
      </c>
      <c r="J70" s="67">
        <v>55.308999999999997</v>
      </c>
      <c r="K70" s="67">
        <v>5.6000000000000001E-2</v>
      </c>
      <c r="L70" s="67">
        <v>131.68899999999999</v>
      </c>
      <c r="M70" s="67">
        <v>9.8000000000000004E-2</v>
      </c>
      <c r="N70" s="66">
        <v>6.2</v>
      </c>
      <c r="O70" s="52">
        <v>16</v>
      </c>
      <c r="P70" s="52">
        <v>4</v>
      </c>
      <c r="Q70" s="68"/>
      <c r="R70" s="34"/>
      <c r="S70" s="34">
        <v>3.1</v>
      </c>
      <c r="T70" s="34"/>
      <c r="U70" s="34"/>
      <c r="V70" s="34"/>
      <c r="W70" s="36">
        <f>1.59*S70-3.67</f>
        <v>1.2590000000000003</v>
      </c>
      <c r="X70" s="40">
        <v>1.3</v>
      </c>
      <c r="Y70" s="37">
        <v>3</v>
      </c>
      <c r="Z70" s="28" t="s">
        <v>8</v>
      </c>
      <c r="AA70" s="23" t="s">
        <v>5</v>
      </c>
      <c r="AB70" s="46" t="s">
        <v>20</v>
      </c>
      <c r="AC70" s="39"/>
      <c r="AD70" s="35">
        <v>1</v>
      </c>
      <c r="AE70" s="54"/>
      <c r="AF70" s="48">
        <f t="shared" si="9"/>
        <v>56234132519035.117</v>
      </c>
    </row>
    <row r="71" spans="1:32" x14ac:dyDescent="0.2">
      <c r="A71" s="3" t="s">
        <v>106</v>
      </c>
      <c r="B71" s="53">
        <f t="shared" si="11"/>
        <v>45030.126967592594</v>
      </c>
      <c r="C71" s="28">
        <v>2023</v>
      </c>
      <c r="D71" s="22">
        <v>4</v>
      </c>
      <c r="E71" s="22">
        <v>14</v>
      </c>
      <c r="F71" s="22">
        <v>3</v>
      </c>
      <c r="G71" s="22">
        <v>2</v>
      </c>
      <c r="H71" s="66">
        <v>50.9</v>
      </c>
      <c r="I71" s="66">
        <v>2.4</v>
      </c>
      <c r="J71" s="67">
        <v>54.387999999999998</v>
      </c>
      <c r="K71" s="67">
        <v>0.158</v>
      </c>
      <c r="L71" s="67">
        <v>126.59399999999999</v>
      </c>
      <c r="M71" s="67">
        <v>0.27</v>
      </c>
      <c r="N71" s="66">
        <v>17.5</v>
      </c>
      <c r="O71" s="52">
        <v>10</v>
      </c>
      <c r="P71" s="52">
        <v>5</v>
      </c>
      <c r="Q71" s="68">
        <v>7</v>
      </c>
      <c r="R71" s="34"/>
      <c r="S71" s="34"/>
      <c r="T71" s="34">
        <v>1.8</v>
      </c>
      <c r="U71" s="34"/>
      <c r="V71" s="34"/>
      <c r="W71" s="36">
        <f t="shared" ref="W71:W107" si="12">(Q71-4)/1.8</f>
        <v>1.6666666666666665</v>
      </c>
      <c r="X71" s="40">
        <v>1.7</v>
      </c>
      <c r="Y71" s="37">
        <v>3</v>
      </c>
      <c r="Z71" s="28" t="s">
        <v>8</v>
      </c>
      <c r="AA71" s="23" t="s">
        <v>6</v>
      </c>
      <c r="AB71" s="46" t="s">
        <v>20</v>
      </c>
      <c r="AC71" s="39"/>
      <c r="AD71" s="35">
        <v>2</v>
      </c>
      <c r="AE71" s="54"/>
      <c r="AF71" s="48">
        <f t="shared" ref="AF71:AF100" si="13">POWER(10,11.8+1.5*X71)</f>
        <v>223872113856835.09</v>
      </c>
    </row>
    <row r="72" spans="1:32" x14ac:dyDescent="0.2">
      <c r="A72" s="3" t="s">
        <v>107</v>
      </c>
      <c r="B72" s="53">
        <f t="shared" si="11"/>
        <v>45031.239942129629</v>
      </c>
      <c r="C72" s="28">
        <v>2023</v>
      </c>
      <c r="D72" s="22">
        <v>4</v>
      </c>
      <c r="E72" s="22">
        <v>15</v>
      </c>
      <c r="F72" s="22">
        <v>5</v>
      </c>
      <c r="G72" s="22">
        <v>45</v>
      </c>
      <c r="H72" s="66">
        <v>31.9</v>
      </c>
      <c r="I72" s="66">
        <v>1.2</v>
      </c>
      <c r="J72" s="67">
        <v>52.305999999999997</v>
      </c>
      <c r="K72" s="67">
        <v>8.3000000000000004E-2</v>
      </c>
      <c r="L72" s="67">
        <v>124.881</v>
      </c>
      <c r="M72" s="67">
        <v>0.13500000000000001</v>
      </c>
      <c r="N72" s="66">
        <v>9.1999999999999993</v>
      </c>
      <c r="O72" s="52">
        <v>26</v>
      </c>
      <c r="P72" s="52">
        <v>9</v>
      </c>
      <c r="Q72" s="68">
        <v>7.8</v>
      </c>
      <c r="R72" s="34"/>
      <c r="S72" s="34">
        <v>3.1</v>
      </c>
      <c r="T72" s="34">
        <v>2.9</v>
      </c>
      <c r="U72" s="34"/>
      <c r="V72" s="34"/>
      <c r="W72" s="36">
        <f t="shared" si="12"/>
        <v>2.1111111111111112</v>
      </c>
      <c r="X72" s="40">
        <v>2.1</v>
      </c>
      <c r="Y72" s="37">
        <v>4</v>
      </c>
      <c r="Z72" s="28" t="s">
        <v>8</v>
      </c>
      <c r="AA72" s="23" t="s">
        <v>27</v>
      </c>
      <c r="AB72" s="46" t="s">
        <v>20</v>
      </c>
      <c r="AC72" s="39"/>
      <c r="AD72" s="35">
        <v>6</v>
      </c>
      <c r="AE72" s="54"/>
      <c r="AF72" s="48">
        <f t="shared" si="13"/>
        <v>891250938133751.25</v>
      </c>
    </row>
    <row r="73" spans="1:32" x14ac:dyDescent="0.2">
      <c r="A73" s="3" t="s">
        <v>108</v>
      </c>
      <c r="B73" s="53">
        <f t="shared" si="11"/>
        <v>45035.478946759256</v>
      </c>
      <c r="C73" s="28">
        <v>2023</v>
      </c>
      <c r="D73" s="22">
        <v>4</v>
      </c>
      <c r="E73" s="22">
        <v>19</v>
      </c>
      <c r="F73" s="22">
        <v>11</v>
      </c>
      <c r="G73" s="22">
        <v>29</v>
      </c>
      <c r="H73" s="66">
        <v>41.3</v>
      </c>
      <c r="I73" s="66">
        <v>0.4</v>
      </c>
      <c r="J73" s="67">
        <v>53.841000000000001</v>
      </c>
      <c r="K73" s="67">
        <v>3.3000000000000002E-2</v>
      </c>
      <c r="L73" s="67">
        <v>132.53700000000001</v>
      </c>
      <c r="M73" s="67">
        <v>5.6000000000000001E-2</v>
      </c>
      <c r="N73" s="66">
        <v>3.7</v>
      </c>
      <c r="O73" s="52">
        <v>15</v>
      </c>
      <c r="P73" s="52">
        <v>2</v>
      </c>
      <c r="Q73" s="68">
        <v>8.1</v>
      </c>
      <c r="R73" s="34"/>
      <c r="S73" s="34"/>
      <c r="T73" s="34">
        <v>3.3</v>
      </c>
      <c r="U73" s="34"/>
      <c r="V73" s="34"/>
      <c r="W73" s="36">
        <f t="shared" si="12"/>
        <v>2.2777777777777777</v>
      </c>
      <c r="X73" s="40">
        <v>2.2999999999999998</v>
      </c>
      <c r="Y73" s="37">
        <v>3</v>
      </c>
      <c r="Z73" s="28" t="s">
        <v>8</v>
      </c>
      <c r="AA73" s="23" t="s">
        <v>6</v>
      </c>
      <c r="AB73" s="46" t="s">
        <v>20</v>
      </c>
      <c r="AC73" s="39"/>
      <c r="AD73" s="35">
        <v>2</v>
      </c>
      <c r="AE73" s="54"/>
      <c r="AF73" s="48">
        <f t="shared" si="13"/>
        <v>1778279410038929</v>
      </c>
    </row>
    <row r="74" spans="1:32" x14ac:dyDescent="0.2">
      <c r="A74" s="3" t="s">
        <v>109</v>
      </c>
      <c r="B74" s="53">
        <f t="shared" si="11"/>
        <v>45035.741342592592</v>
      </c>
      <c r="C74" s="28">
        <v>2023</v>
      </c>
      <c r="D74" s="22">
        <v>4</v>
      </c>
      <c r="E74" s="22">
        <v>19</v>
      </c>
      <c r="F74" s="22">
        <v>17</v>
      </c>
      <c r="G74" s="22">
        <v>47</v>
      </c>
      <c r="H74" s="66">
        <v>32.4</v>
      </c>
      <c r="I74" s="66">
        <v>1.1000000000000001</v>
      </c>
      <c r="J74" s="67">
        <v>52.933</v>
      </c>
      <c r="K74" s="67">
        <v>5.7000000000000002E-2</v>
      </c>
      <c r="L74" s="67">
        <v>127.849</v>
      </c>
      <c r="M74" s="67">
        <v>9.4E-2</v>
      </c>
      <c r="N74" s="66">
        <v>6.3</v>
      </c>
      <c r="O74" s="52">
        <v>16</v>
      </c>
      <c r="P74" s="52">
        <v>6</v>
      </c>
      <c r="Q74" s="68">
        <v>6.8</v>
      </c>
      <c r="R74" s="34"/>
      <c r="S74" s="34"/>
      <c r="T74" s="34">
        <v>1.4</v>
      </c>
      <c r="U74" s="34"/>
      <c r="V74" s="34"/>
      <c r="W74" s="36">
        <f t="shared" si="12"/>
        <v>1.5555555555555554</v>
      </c>
      <c r="X74" s="40">
        <v>1.6</v>
      </c>
      <c r="Y74" s="37">
        <v>3</v>
      </c>
      <c r="Z74" s="28" t="s">
        <v>8</v>
      </c>
      <c r="AA74" s="23" t="s">
        <v>21</v>
      </c>
      <c r="AB74" s="46" t="s">
        <v>20</v>
      </c>
      <c r="AC74" s="39"/>
      <c r="AD74" s="35">
        <v>3</v>
      </c>
      <c r="AE74" s="54"/>
      <c r="AF74" s="48">
        <f t="shared" si="13"/>
        <v>158489319246112.38</v>
      </c>
    </row>
    <row r="75" spans="1:32" x14ac:dyDescent="0.2">
      <c r="A75" s="3" t="s">
        <v>110</v>
      </c>
      <c r="B75" s="53">
        <f t="shared" si="11"/>
        <v>45036.65625</v>
      </c>
      <c r="C75" s="28">
        <v>2023</v>
      </c>
      <c r="D75" s="22">
        <v>4</v>
      </c>
      <c r="E75" s="22">
        <v>20</v>
      </c>
      <c r="F75" s="22">
        <v>15</v>
      </c>
      <c r="G75" s="22">
        <v>45</v>
      </c>
      <c r="H75" s="66">
        <v>0.6</v>
      </c>
      <c r="I75" s="66">
        <v>0.8</v>
      </c>
      <c r="J75" s="67">
        <v>55.616999999999997</v>
      </c>
      <c r="K75" s="67">
        <v>5.0999999999999997E-2</v>
      </c>
      <c r="L75" s="67">
        <v>122.146</v>
      </c>
      <c r="M75" s="67">
        <v>9.0999999999999998E-2</v>
      </c>
      <c r="N75" s="66">
        <v>5.7</v>
      </c>
      <c r="O75" s="52">
        <v>10</v>
      </c>
      <c r="P75" s="52">
        <v>8</v>
      </c>
      <c r="Q75" s="68">
        <v>8.6</v>
      </c>
      <c r="R75" s="34"/>
      <c r="S75" s="34"/>
      <c r="T75" s="34">
        <v>3.3</v>
      </c>
      <c r="U75" s="34"/>
      <c r="V75" s="34"/>
      <c r="W75" s="36">
        <f t="shared" si="12"/>
        <v>2.5555555555555554</v>
      </c>
      <c r="X75" s="40">
        <v>2.6</v>
      </c>
      <c r="Y75" s="37">
        <v>3</v>
      </c>
      <c r="Z75" s="28" t="s">
        <v>8</v>
      </c>
      <c r="AA75" s="23" t="s">
        <v>5</v>
      </c>
      <c r="AB75" s="46" t="s">
        <v>20</v>
      </c>
      <c r="AC75" s="39"/>
      <c r="AD75" s="35">
        <v>1</v>
      </c>
      <c r="AE75" s="54"/>
      <c r="AF75" s="48">
        <f t="shared" si="13"/>
        <v>5011872336272755</v>
      </c>
    </row>
    <row r="76" spans="1:32" x14ac:dyDescent="0.2">
      <c r="A76" s="3" t="s">
        <v>111</v>
      </c>
      <c r="B76" s="53">
        <f t="shared" si="11"/>
        <v>45039.861620370371</v>
      </c>
      <c r="C76" s="28">
        <v>2023</v>
      </c>
      <c r="D76" s="22">
        <v>4</v>
      </c>
      <c r="E76" s="22">
        <v>23</v>
      </c>
      <c r="F76" s="22">
        <v>20</v>
      </c>
      <c r="G76" s="22">
        <v>40</v>
      </c>
      <c r="H76" s="66">
        <v>44.1</v>
      </c>
      <c r="I76" s="66">
        <v>0.5</v>
      </c>
      <c r="J76" s="67">
        <v>54.064999999999998</v>
      </c>
      <c r="K76" s="67">
        <v>2.8000000000000001E-2</v>
      </c>
      <c r="L76" s="67">
        <v>127.657</v>
      </c>
      <c r="M76" s="67">
        <v>4.7E-2</v>
      </c>
      <c r="N76" s="66">
        <v>3.1</v>
      </c>
      <c r="O76" s="52">
        <v>2</v>
      </c>
      <c r="P76" s="52">
        <v>6</v>
      </c>
      <c r="Q76" s="68">
        <v>5.7</v>
      </c>
      <c r="R76" s="34"/>
      <c r="S76" s="34">
        <v>2.4</v>
      </c>
      <c r="T76" s="34">
        <v>0.8</v>
      </c>
      <c r="U76" s="34"/>
      <c r="V76" s="34"/>
      <c r="W76" s="36">
        <f t="shared" si="12"/>
        <v>0.94444444444444453</v>
      </c>
      <c r="X76" s="40">
        <v>0.9</v>
      </c>
      <c r="Y76" s="37">
        <v>3</v>
      </c>
      <c r="Z76" s="28" t="s">
        <v>8</v>
      </c>
      <c r="AA76" s="23" t="s">
        <v>6</v>
      </c>
      <c r="AB76" s="46" t="s">
        <v>20</v>
      </c>
      <c r="AC76" s="39"/>
      <c r="AD76" s="35">
        <v>2</v>
      </c>
      <c r="AE76" s="54"/>
      <c r="AF76" s="48">
        <f t="shared" si="13"/>
        <v>14125375446227.576</v>
      </c>
    </row>
    <row r="77" spans="1:32" x14ac:dyDescent="0.2">
      <c r="A77" s="3" t="s">
        <v>112</v>
      </c>
      <c r="B77" s="53">
        <f t="shared" si="11"/>
        <v>45040.288634259261</v>
      </c>
      <c r="C77" s="28">
        <v>2023</v>
      </c>
      <c r="D77" s="22">
        <v>4</v>
      </c>
      <c r="E77" s="22">
        <v>24</v>
      </c>
      <c r="F77" s="22">
        <v>6</v>
      </c>
      <c r="G77" s="22">
        <v>55</v>
      </c>
      <c r="H77" s="66">
        <v>38.200000000000003</v>
      </c>
      <c r="I77" s="66">
        <v>0.4</v>
      </c>
      <c r="J77" s="67">
        <v>55.808</v>
      </c>
      <c r="K77" s="67">
        <v>1.7999999999999999E-2</v>
      </c>
      <c r="L77" s="67">
        <v>122.82</v>
      </c>
      <c r="M77" s="67">
        <v>3.2000000000000001E-2</v>
      </c>
      <c r="N77" s="66">
        <v>2</v>
      </c>
      <c r="O77" s="52">
        <v>12</v>
      </c>
      <c r="P77" s="52">
        <v>4</v>
      </c>
      <c r="Q77" s="68">
        <v>9</v>
      </c>
      <c r="R77" s="34"/>
      <c r="S77" s="34"/>
      <c r="T77" s="34">
        <v>3.8</v>
      </c>
      <c r="U77" s="34"/>
      <c r="V77" s="34"/>
      <c r="W77" s="36">
        <f t="shared" si="12"/>
        <v>2.7777777777777777</v>
      </c>
      <c r="X77" s="40">
        <v>2.8</v>
      </c>
      <c r="Y77" s="37">
        <v>3</v>
      </c>
      <c r="Z77" s="28" t="s">
        <v>8</v>
      </c>
      <c r="AA77" s="23" t="s">
        <v>5</v>
      </c>
      <c r="AB77" s="46" t="s">
        <v>20</v>
      </c>
      <c r="AC77" s="39"/>
      <c r="AD77" s="35">
        <v>1</v>
      </c>
      <c r="AE77" s="54"/>
      <c r="AF77" s="48">
        <f t="shared" si="13"/>
        <v>1E+16</v>
      </c>
    </row>
    <row r="78" spans="1:32" x14ac:dyDescent="0.2">
      <c r="A78" s="3" t="s">
        <v>113</v>
      </c>
      <c r="B78" s="53">
        <f t="shared" si="11"/>
        <v>45041.33697916667</v>
      </c>
      <c r="C78" s="28">
        <v>2023</v>
      </c>
      <c r="D78" s="22">
        <v>4</v>
      </c>
      <c r="E78" s="22">
        <v>25</v>
      </c>
      <c r="F78" s="22">
        <v>8</v>
      </c>
      <c r="G78" s="22">
        <v>5</v>
      </c>
      <c r="H78" s="66">
        <v>15.5</v>
      </c>
      <c r="I78" s="66">
        <v>0.2</v>
      </c>
      <c r="J78" s="67">
        <v>53.883000000000003</v>
      </c>
      <c r="K78" s="67">
        <v>1.4E-2</v>
      </c>
      <c r="L78" s="67">
        <v>127.99299999999999</v>
      </c>
      <c r="M78" s="67">
        <v>2.4E-2</v>
      </c>
      <c r="N78" s="66">
        <v>1.6</v>
      </c>
      <c r="O78" s="52">
        <v>9</v>
      </c>
      <c r="P78" s="52">
        <v>4</v>
      </c>
      <c r="Q78" s="68">
        <v>7.6</v>
      </c>
      <c r="R78" s="34"/>
      <c r="S78" s="34"/>
      <c r="T78" s="34">
        <v>1.6</v>
      </c>
      <c r="U78" s="34"/>
      <c r="V78" s="34"/>
      <c r="W78" s="36">
        <f t="shared" si="12"/>
        <v>1.9999999999999998</v>
      </c>
      <c r="X78" s="40">
        <v>2</v>
      </c>
      <c r="Y78" s="37">
        <v>3</v>
      </c>
      <c r="Z78" s="28" t="s">
        <v>8</v>
      </c>
      <c r="AA78" s="23" t="s">
        <v>6</v>
      </c>
      <c r="AB78" s="46" t="s">
        <v>20</v>
      </c>
      <c r="AC78" s="39"/>
      <c r="AD78" s="35">
        <v>2</v>
      </c>
      <c r="AE78" s="54"/>
      <c r="AF78" s="48">
        <f t="shared" si="13"/>
        <v>630957344480198.25</v>
      </c>
    </row>
    <row r="79" spans="1:32" x14ac:dyDescent="0.2">
      <c r="A79" s="3" t="s">
        <v>114</v>
      </c>
      <c r="B79" s="53">
        <f t="shared" si="11"/>
        <v>45043.397743055553</v>
      </c>
      <c r="C79" s="28">
        <v>2023</v>
      </c>
      <c r="D79" s="22">
        <v>4</v>
      </c>
      <c r="E79" s="22">
        <v>27</v>
      </c>
      <c r="F79" s="22">
        <v>9</v>
      </c>
      <c r="G79" s="22">
        <v>32</v>
      </c>
      <c r="H79" s="66">
        <v>45.7</v>
      </c>
      <c r="I79" s="66">
        <v>0.3</v>
      </c>
      <c r="J79" s="67">
        <v>53.695</v>
      </c>
      <c r="K79" s="67">
        <v>3.2000000000000001E-2</v>
      </c>
      <c r="L79" s="67">
        <v>128.554</v>
      </c>
      <c r="M79" s="67">
        <v>5.2999999999999999E-2</v>
      </c>
      <c r="N79" s="66">
        <v>3.5</v>
      </c>
      <c r="O79" s="52">
        <v>15</v>
      </c>
      <c r="P79" s="52">
        <v>7</v>
      </c>
      <c r="Q79" s="68">
        <v>6.4</v>
      </c>
      <c r="R79" s="34"/>
      <c r="S79" s="34"/>
      <c r="T79" s="34">
        <v>1.3</v>
      </c>
      <c r="U79" s="34"/>
      <c r="V79" s="34"/>
      <c r="W79" s="36">
        <f t="shared" si="12"/>
        <v>1.3333333333333335</v>
      </c>
      <c r="X79" s="40">
        <v>1.3</v>
      </c>
      <c r="Y79" s="37">
        <v>3</v>
      </c>
      <c r="Z79" s="28" t="s">
        <v>8</v>
      </c>
      <c r="AA79" s="23" t="s">
        <v>6</v>
      </c>
      <c r="AB79" s="46" t="s">
        <v>20</v>
      </c>
      <c r="AC79" s="39"/>
      <c r="AD79" s="35">
        <v>2</v>
      </c>
      <c r="AE79" s="54"/>
      <c r="AF79" s="48">
        <f t="shared" si="13"/>
        <v>56234132519035.117</v>
      </c>
    </row>
    <row r="80" spans="1:32" x14ac:dyDescent="0.2">
      <c r="A80" s="3" t="s">
        <v>115</v>
      </c>
      <c r="B80" s="53">
        <f t="shared" si="11"/>
        <v>45043.411909722221</v>
      </c>
      <c r="C80" s="28">
        <v>2023</v>
      </c>
      <c r="D80" s="22">
        <v>4</v>
      </c>
      <c r="E80" s="22">
        <v>27</v>
      </c>
      <c r="F80" s="22">
        <v>9</v>
      </c>
      <c r="G80" s="22">
        <v>53</v>
      </c>
      <c r="H80" s="66">
        <v>9.6</v>
      </c>
      <c r="I80" s="66">
        <v>0.1</v>
      </c>
      <c r="J80" s="67">
        <v>50.994</v>
      </c>
      <c r="K80" s="67">
        <v>8.1000000000000003E-2</v>
      </c>
      <c r="L80" s="67">
        <v>129.71199999999999</v>
      </c>
      <c r="M80" s="67">
        <v>0.128</v>
      </c>
      <c r="N80" s="66">
        <v>9</v>
      </c>
      <c r="O80" s="52">
        <v>14</v>
      </c>
      <c r="P80" s="52">
        <v>5</v>
      </c>
      <c r="Q80" s="68">
        <v>7.9</v>
      </c>
      <c r="R80" s="34"/>
      <c r="S80" s="34">
        <v>3.3</v>
      </c>
      <c r="T80" s="34">
        <v>3</v>
      </c>
      <c r="U80" s="34"/>
      <c r="V80" s="34"/>
      <c r="W80" s="36">
        <f t="shared" si="12"/>
        <v>2.166666666666667</v>
      </c>
      <c r="X80" s="40">
        <v>2.2000000000000002</v>
      </c>
      <c r="Y80" s="37">
        <v>3</v>
      </c>
      <c r="Z80" s="28" t="s">
        <v>8</v>
      </c>
      <c r="AA80" s="23" t="s">
        <v>21</v>
      </c>
      <c r="AB80" s="46" t="s">
        <v>20</v>
      </c>
      <c r="AC80" s="39"/>
      <c r="AD80" s="35">
        <v>3</v>
      </c>
      <c r="AE80" s="54"/>
      <c r="AF80" s="48">
        <f t="shared" si="13"/>
        <v>1258925411794173.5</v>
      </c>
    </row>
    <row r="81" spans="1:32" x14ac:dyDescent="0.2">
      <c r="A81" s="3" t="s">
        <v>116</v>
      </c>
      <c r="B81" s="53">
        <f t="shared" si="11"/>
        <v>45044.371423611112</v>
      </c>
      <c r="C81" s="28">
        <v>2023</v>
      </c>
      <c r="D81" s="22">
        <v>4</v>
      </c>
      <c r="E81" s="22">
        <v>28</v>
      </c>
      <c r="F81" s="22">
        <v>8</v>
      </c>
      <c r="G81" s="22">
        <v>54</v>
      </c>
      <c r="H81" s="66">
        <v>51.5</v>
      </c>
      <c r="I81" s="66">
        <v>0.1</v>
      </c>
      <c r="J81" s="67">
        <v>54.558999999999997</v>
      </c>
      <c r="K81" s="67">
        <v>6.0000000000000001E-3</v>
      </c>
      <c r="L81" s="67">
        <v>130.80799999999999</v>
      </c>
      <c r="M81" s="67">
        <v>1.0999999999999999E-2</v>
      </c>
      <c r="N81" s="66">
        <v>0.7</v>
      </c>
      <c r="O81" s="52">
        <v>11</v>
      </c>
      <c r="P81" s="52">
        <v>2</v>
      </c>
      <c r="Q81" s="68">
        <v>7.9</v>
      </c>
      <c r="R81" s="34"/>
      <c r="S81" s="34"/>
      <c r="T81" s="34">
        <v>2.6</v>
      </c>
      <c r="U81" s="34"/>
      <c r="V81" s="34"/>
      <c r="W81" s="36">
        <f t="shared" si="12"/>
        <v>2.166666666666667</v>
      </c>
      <c r="X81" s="40">
        <v>2.2000000000000002</v>
      </c>
      <c r="Y81" s="37">
        <v>3</v>
      </c>
      <c r="Z81" s="28" t="s">
        <v>8</v>
      </c>
      <c r="AA81" s="23" t="s">
        <v>5</v>
      </c>
      <c r="AB81" s="46" t="s">
        <v>20</v>
      </c>
      <c r="AC81" s="39"/>
      <c r="AD81" s="35">
        <v>1</v>
      </c>
      <c r="AE81" s="54"/>
      <c r="AF81" s="48">
        <f t="shared" si="13"/>
        <v>1258925411794173.5</v>
      </c>
    </row>
    <row r="82" spans="1:32" x14ac:dyDescent="0.2">
      <c r="A82" s="3" t="s">
        <v>117</v>
      </c>
      <c r="B82" s="53">
        <f t="shared" si="11"/>
        <v>45048.009247685186</v>
      </c>
      <c r="C82" s="27">
        <v>2023</v>
      </c>
      <c r="D82" s="27">
        <v>5</v>
      </c>
      <c r="E82" s="27">
        <v>2</v>
      </c>
      <c r="F82" s="27">
        <v>0</v>
      </c>
      <c r="G82" s="27">
        <v>13</v>
      </c>
      <c r="H82" s="66">
        <v>19.8</v>
      </c>
      <c r="I82" s="66">
        <v>0.8</v>
      </c>
      <c r="J82" s="67">
        <v>54.32</v>
      </c>
      <c r="K82" s="67">
        <v>5.2999999999999999E-2</v>
      </c>
      <c r="L82" s="67">
        <v>129.38800000000001</v>
      </c>
      <c r="M82" s="67">
        <v>9.0999999999999998E-2</v>
      </c>
      <c r="N82" s="66">
        <v>5.9</v>
      </c>
      <c r="O82" s="52">
        <v>5</v>
      </c>
      <c r="P82" s="52">
        <v>11</v>
      </c>
      <c r="Q82" s="69">
        <v>6.7</v>
      </c>
      <c r="R82" s="40"/>
      <c r="S82" s="40"/>
      <c r="T82" s="40">
        <v>2</v>
      </c>
      <c r="U82" s="40"/>
      <c r="V82" s="40"/>
      <c r="W82" s="36">
        <f t="shared" si="12"/>
        <v>1.5</v>
      </c>
      <c r="X82" s="40">
        <v>1.5</v>
      </c>
      <c r="Y82" s="71">
        <v>3</v>
      </c>
      <c r="Z82" s="29" t="s">
        <v>8</v>
      </c>
      <c r="AA82" s="29" t="s">
        <v>5</v>
      </c>
      <c r="AB82" s="29" t="s">
        <v>20</v>
      </c>
      <c r="AC82" s="29"/>
      <c r="AD82" s="33">
        <v>1</v>
      </c>
      <c r="AE82" s="57"/>
      <c r="AF82" s="48">
        <f t="shared" si="13"/>
        <v>112201845430197.23</v>
      </c>
    </row>
    <row r="83" spans="1:32" x14ac:dyDescent="0.2">
      <c r="A83" s="3" t="s">
        <v>118</v>
      </c>
      <c r="B83" s="53">
        <f t="shared" si="11"/>
        <v>45048.562303240738</v>
      </c>
      <c r="C83" s="27">
        <v>2023</v>
      </c>
      <c r="D83" s="27">
        <v>5</v>
      </c>
      <c r="E83" s="27">
        <v>2</v>
      </c>
      <c r="F83" s="27">
        <v>13</v>
      </c>
      <c r="G83" s="27">
        <v>29</v>
      </c>
      <c r="H83" s="66">
        <v>43.8</v>
      </c>
      <c r="I83" s="66">
        <v>1.7</v>
      </c>
      <c r="J83" s="67">
        <v>52.124000000000002</v>
      </c>
      <c r="K83" s="67">
        <v>0.126</v>
      </c>
      <c r="L83" s="67">
        <v>123.819</v>
      </c>
      <c r="M83" s="67">
        <v>0.20499999999999999</v>
      </c>
      <c r="N83" s="66">
        <v>14</v>
      </c>
      <c r="O83" s="52">
        <v>14</v>
      </c>
      <c r="P83" s="52">
        <v>5</v>
      </c>
      <c r="Q83" s="69">
        <v>8</v>
      </c>
      <c r="R83" s="40"/>
      <c r="S83" s="40">
        <v>3</v>
      </c>
      <c r="T83" s="40">
        <v>3.2</v>
      </c>
      <c r="U83" s="40"/>
      <c r="V83" s="40"/>
      <c r="W83" s="36">
        <f t="shared" si="12"/>
        <v>2.2222222222222223</v>
      </c>
      <c r="X83" s="40">
        <v>2.2000000000000002</v>
      </c>
      <c r="Y83" s="71">
        <v>4</v>
      </c>
      <c r="Z83" s="29" t="s">
        <v>8</v>
      </c>
      <c r="AA83" s="29" t="s">
        <v>27</v>
      </c>
      <c r="AB83" s="29" t="s">
        <v>20</v>
      </c>
      <c r="AC83" s="29"/>
      <c r="AD83" s="33">
        <v>6</v>
      </c>
      <c r="AE83" s="57"/>
      <c r="AF83" s="48">
        <f t="shared" si="13"/>
        <v>1258925411794173.5</v>
      </c>
    </row>
    <row r="84" spans="1:32" x14ac:dyDescent="0.2">
      <c r="A84" s="3" t="s">
        <v>119</v>
      </c>
      <c r="B84" s="53">
        <f t="shared" si="11"/>
        <v>45049.242835648147</v>
      </c>
      <c r="C84" s="27">
        <v>2023</v>
      </c>
      <c r="D84" s="27">
        <v>5</v>
      </c>
      <c r="E84" s="27">
        <v>3</v>
      </c>
      <c r="F84" s="27">
        <v>5</v>
      </c>
      <c r="G84" s="27">
        <v>49</v>
      </c>
      <c r="H84" s="66">
        <v>41.4</v>
      </c>
      <c r="I84" s="66">
        <v>1.9</v>
      </c>
      <c r="J84" s="67">
        <v>55.651000000000003</v>
      </c>
      <c r="K84" s="67">
        <v>0.13100000000000001</v>
      </c>
      <c r="L84" s="67">
        <v>124.843</v>
      </c>
      <c r="M84" s="67">
        <v>0.23100000000000001</v>
      </c>
      <c r="N84" s="66">
        <v>14.5</v>
      </c>
      <c r="O84" s="52">
        <v>10</v>
      </c>
      <c r="P84" s="52">
        <v>8</v>
      </c>
      <c r="Q84" s="69">
        <v>9.1</v>
      </c>
      <c r="R84" s="40"/>
      <c r="S84" s="40">
        <v>3.6</v>
      </c>
      <c r="T84" s="40">
        <v>3.6</v>
      </c>
      <c r="U84" s="40"/>
      <c r="V84" s="40"/>
      <c r="W84" s="36">
        <f t="shared" si="12"/>
        <v>2.833333333333333</v>
      </c>
      <c r="X84" s="40">
        <v>2.8</v>
      </c>
      <c r="Y84" s="71">
        <v>4</v>
      </c>
      <c r="Z84" s="29" t="s">
        <v>8</v>
      </c>
      <c r="AA84" s="29" t="s">
        <v>5</v>
      </c>
      <c r="AB84" s="29" t="s">
        <v>20</v>
      </c>
      <c r="AC84" s="29"/>
      <c r="AD84" s="33">
        <v>1</v>
      </c>
      <c r="AE84" s="57"/>
      <c r="AF84" s="48">
        <f t="shared" si="13"/>
        <v>1E+16</v>
      </c>
    </row>
    <row r="85" spans="1:32" x14ac:dyDescent="0.2">
      <c r="A85" s="3" t="s">
        <v>120</v>
      </c>
      <c r="B85" s="53">
        <f t="shared" si="11"/>
        <v>45052.097025462965</v>
      </c>
      <c r="C85" s="27">
        <v>2023</v>
      </c>
      <c r="D85" s="27">
        <v>5</v>
      </c>
      <c r="E85" s="27">
        <v>6</v>
      </c>
      <c r="F85" s="27">
        <v>2</v>
      </c>
      <c r="G85" s="27">
        <v>19</v>
      </c>
      <c r="H85" s="66">
        <v>43</v>
      </c>
      <c r="I85" s="66">
        <v>0.8</v>
      </c>
      <c r="J85" s="67">
        <v>47.706000000000003</v>
      </c>
      <c r="K85" s="67">
        <v>6.7000000000000004E-2</v>
      </c>
      <c r="L85" s="67">
        <v>130.71299999999999</v>
      </c>
      <c r="M85" s="67">
        <v>9.9000000000000005E-2</v>
      </c>
      <c r="N85" s="66">
        <v>7.4</v>
      </c>
      <c r="O85" s="52">
        <v>5</v>
      </c>
      <c r="P85" s="52">
        <v>7</v>
      </c>
      <c r="Q85" s="69">
        <v>10</v>
      </c>
      <c r="R85" s="40"/>
      <c r="S85" s="40">
        <v>3.8</v>
      </c>
      <c r="T85" s="40">
        <v>4.2</v>
      </c>
      <c r="U85" s="40"/>
      <c r="V85" s="40"/>
      <c r="W85" s="36">
        <f t="shared" si="12"/>
        <v>3.333333333333333</v>
      </c>
      <c r="X85" s="40">
        <v>3.3</v>
      </c>
      <c r="Y85" s="71">
        <v>8</v>
      </c>
      <c r="Z85" s="29" t="s">
        <v>8</v>
      </c>
      <c r="AA85" s="29" t="s">
        <v>27</v>
      </c>
      <c r="AB85" s="29" t="s">
        <v>20</v>
      </c>
      <c r="AC85" s="29"/>
      <c r="AD85" s="33">
        <v>6</v>
      </c>
      <c r="AE85" s="57"/>
      <c r="AF85" s="48">
        <f t="shared" si="13"/>
        <v>5.6234132519035104E+16</v>
      </c>
    </row>
    <row r="86" spans="1:32" x14ac:dyDescent="0.2">
      <c r="A86" s="3" t="s">
        <v>121</v>
      </c>
      <c r="B86" s="53">
        <f t="shared" si="11"/>
        <v>45052.286851851852</v>
      </c>
      <c r="C86" s="27">
        <v>2023</v>
      </c>
      <c r="D86" s="27">
        <v>5</v>
      </c>
      <c r="E86" s="27">
        <v>6</v>
      </c>
      <c r="F86" s="27">
        <v>6</v>
      </c>
      <c r="G86" s="27">
        <v>53</v>
      </c>
      <c r="H86" s="66">
        <v>4.9000000000000004</v>
      </c>
      <c r="I86" s="66">
        <v>0.2</v>
      </c>
      <c r="J86" s="67">
        <v>55.015999999999998</v>
      </c>
      <c r="K86" s="67">
        <v>1.7999999999999999E-2</v>
      </c>
      <c r="L86" s="67">
        <v>128.83099999999999</v>
      </c>
      <c r="M86" s="67">
        <v>3.1E-2</v>
      </c>
      <c r="N86" s="66">
        <v>2</v>
      </c>
      <c r="O86" s="52">
        <v>16</v>
      </c>
      <c r="P86" s="52">
        <v>2</v>
      </c>
      <c r="Q86" s="69">
        <v>7.1</v>
      </c>
      <c r="R86" s="40"/>
      <c r="S86" s="40">
        <v>2.5</v>
      </c>
      <c r="T86" s="40">
        <v>2.2999999999999998</v>
      </c>
      <c r="U86" s="40"/>
      <c r="V86" s="40"/>
      <c r="W86" s="36">
        <f t="shared" si="12"/>
        <v>1.7222222222222219</v>
      </c>
      <c r="X86" s="40">
        <v>1.7</v>
      </c>
      <c r="Y86" s="71">
        <v>3</v>
      </c>
      <c r="Z86" s="29" t="s">
        <v>8</v>
      </c>
      <c r="AA86" s="29" t="s">
        <v>5</v>
      </c>
      <c r="AB86" s="29" t="s">
        <v>20</v>
      </c>
      <c r="AC86" s="29"/>
      <c r="AD86" s="33">
        <v>1</v>
      </c>
      <c r="AE86" s="57"/>
      <c r="AF86" s="48">
        <f t="shared" si="13"/>
        <v>223872113856835.09</v>
      </c>
    </row>
    <row r="87" spans="1:32" x14ac:dyDescent="0.2">
      <c r="A87" s="3" t="s">
        <v>122</v>
      </c>
      <c r="B87" s="53">
        <f t="shared" si="11"/>
        <v>45054.125243055554</v>
      </c>
      <c r="C87" s="27">
        <v>2023</v>
      </c>
      <c r="D87" s="27">
        <v>5</v>
      </c>
      <c r="E87" s="27">
        <v>8</v>
      </c>
      <c r="F87" s="27">
        <v>3</v>
      </c>
      <c r="G87" s="27">
        <v>0</v>
      </c>
      <c r="H87" s="66">
        <v>21.8</v>
      </c>
      <c r="I87" s="66">
        <v>0.1</v>
      </c>
      <c r="J87" s="67">
        <v>54.125</v>
      </c>
      <c r="K87" s="67">
        <v>3.0000000000000001E-3</v>
      </c>
      <c r="L87" s="67">
        <v>126.818</v>
      </c>
      <c r="M87" s="67">
        <v>5.0000000000000001E-3</v>
      </c>
      <c r="N87" s="66">
        <v>0.3</v>
      </c>
      <c r="O87" s="52">
        <v>12</v>
      </c>
      <c r="P87" s="52">
        <v>1</v>
      </c>
      <c r="Q87" s="69">
        <v>6.8</v>
      </c>
      <c r="R87" s="40"/>
      <c r="S87" s="40">
        <v>2.4</v>
      </c>
      <c r="T87" s="40">
        <v>1</v>
      </c>
      <c r="U87" s="40"/>
      <c r="V87" s="40"/>
      <c r="W87" s="36">
        <f t="shared" si="12"/>
        <v>1.5555555555555554</v>
      </c>
      <c r="X87" s="40">
        <v>1.6</v>
      </c>
      <c r="Y87" s="71">
        <v>3</v>
      </c>
      <c r="Z87" s="29" t="s">
        <v>8</v>
      </c>
      <c r="AA87" s="29" t="s">
        <v>6</v>
      </c>
      <c r="AB87" s="29" t="s">
        <v>20</v>
      </c>
      <c r="AC87" s="29"/>
      <c r="AD87" s="33">
        <v>2</v>
      </c>
      <c r="AE87" s="57"/>
      <c r="AF87" s="48">
        <f t="shared" si="13"/>
        <v>158489319246112.38</v>
      </c>
    </row>
    <row r="88" spans="1:32" x14ac:dyDescent="0.2">
      <c r="A88" s="3" t="s">
        <v>123</v>
      </c>
      <c r="B88" s="53">
        <f t="shared" si="11"/>
        <v>45054.141296296293</v>
      </c>
      <c r="C88" s="27">
        <v>2023</v>
      </c>
      <c r="D88" s="27">
        <v>5</v>
      </c>
      <c r="E88" s="27">
        <v>8</v>
      </c>
      <c r="F88" s="27">
        <v>3</v>
      </c>
      <c r="G88" s="27">
        <v>23</v>
      </c>
      <c r="H88" s="66">
        <v>28.7</v>
      </c>
      <c r="I88" s="66">
        <v>0.2</v>
      </c>
      <c r="J88" s="67">
        <v>54.112000000000002</v>
      </c>
      <c r="K88" s="67">
        <v>1.7000000000000001E-2</v>
      </c>
      <c r="L88" s="67">
        <v>126.889</v>
      </c>
      <c r="M88" s="67">
        <v>2.9000000000000001E-2</v>
      </c>
      <c r="N88" s="66">
        <v>1.9</v>
      </c>
      <c r="O88" s="52">
        <v>16</v>
      </c>
      <c r="P88" s="52">
        <v>2</v>
      </c>
      <c r="Q88" s="69">
        <v>7.3</v>
      </c>
      <c r="R88" s="40"/>
      <c r="S88" s="40">
        <v>2.6</v>
      </c>
      <c r="T88" s="40">
        <v>1.3</v>
      </c>
      <c r="U88" s="40"/>
      <c r="V88" s="40"/>
      <c r="W88" s="36">
        <f t="shared" si="12"/>
        <v>1.8333333333333333</v>
      </c>
      <c r="X88" s="40">
        <v>1.8</v>
      </c>
      <c r="Y88" s="71">
        <v>3</v>
      </c>
      <c r="Z88" s="29" t="s">
        <v>8</v>
      </c>
      <c r="AA88" s="29" t="s">
        <v>6</v>
      </c>
      <c r="AB88" s="29" t="s">
        <v>20</v>
      </c>
      <c r="AC88" s="29"/>
      <c r="AD88" s="33">
        <v>2</v>
      </c>
      <c r="AE88" s="57"/>
      <c r="AF88" s="48">
        <f t="shared" si="13"/>
        <v>316227766016839.06</v>
      </c>
    </row>
    <row r="89" spans="1:32" x14ac:dyDescent="0.2">
      <c r="A89" s="3" t="s">
        <v>124</v>
      </c>
      <c r="B89" s="53">
        <f t="shared" si="11"/>
        <v>45055.477141203701</v>
      </c>
      <c r="C89" s="27">
        <v>2023</v>
      </c>
      <c r="D89" s="27">
        <v>5</v>
      </c>
      <c r="E89" s="27">
        <v>9</v>
      </c>
      <c r="F89" s="27">
        <v>11</v>
      </c>
      <c r="G89" s="27">
        <v>27</v>
      </c>
      <c r="H89" s="66">
        <v>5.2</v>
      </c>
      <c r="I89" s="66">
        <v>1.3</v>
      </c>
      <c r="J89" s="67">
        <v>54.223999999999997</v>
      </c>
      <c r="K89" s="67">
        <v>8.2000000000000003E-2</v>
      </c>
      <c r="L89" s="67">
        <v>123.48099999999999</v>
      </c>
      <c r="M89" s="67">
        <v>0.14000000000000001</v>
      </c>
      <c r="N89" s="66">
        <v>9.1</v>
      </c>
      <c r="O89" s="52">
        <v>24</v>
      </c>
      <c r="P89" s="52">
        <v>8</v>
      </c>
      <c r="Q89" s="69">
        <v>7.4</v>
      </c>
      <c r="R89" s="40"/>
      <c r="S89" s="40">
        <v>3</v>
      </c>
      <c r="T89" s="40">
        <v>2.5</v>
      </c>
      <c r="U89" s="40"/>
      <c r="V89" s="40"/>
      <c r="W89" s="36">
        <f t="shared" si="12"/>
        <v>1.8888888888888891</v>
      </c>
      <c r="X89" s="40">
        <v>1.9</v>
      </c>
      <c r="Y89" s="71">
        <v>4</v>
      </c>
      <c r="Z89" s="29" t="s">
        <v>8</v>
      </c>
      <c r="AA89" s="29" t="s">
        <v>6</v>
      </c>
      <c r="AB89" s="29" t="s">
        <v>20</v>
      </c>
      <c r="AC89" s="29"/>
      <c r="AD89" s="33">
        <v>2</v>
      </c>
      <c r="AE89" s="57"/>
      <c r="AF89" s="48">
        <f t="shared" si="13"/>
        <v>446683592150964.06</v>
      </c>
    </row>
    <row r="90" spans="1:32" x14ac:dyDescent="0.2">
      <c r="A90" s="3" t="s">
        <v>125</v>
      </c>
      <c r="B90" s="53">
        <f t="shared" si="11"/>
        <v>45063.717013888891</v>
      </c>
      <c r="C90" s="27">
        <v>2023</v>
      </c>
      <c r="D90" s="27">
        <v>5</v>
      </c>
      <c r="E90" s="27">
        <v>17</v>
      </c>
      <c r="F90" s="27">
        <v>17</v>
      </c>
      <c r="G90" s="27">
        <v>12</v>
      </c>
      <c r="H90" s="66">
        <v>30</v>
      </c>
      <c r="I90" s="66">
        <v>3.1</v>
      </c>
      <c r="J90" s="67">
        <v>55.362000000000002</v>
      </c>
      <c r="K90" s="67">
        <v>0.19600000000000001</v>
      </c>
      <c r="L90" s="67">
        <v>130.50299999999999</v>
      </c>
      <c r="M90" s="67">
        <v>0.34499999999999997</v>
      </c>
      <c r="N90" s="66">
        <v>21.8</v>
      </c>
      <c r="O90" s="52">
        <v>14</v>
      </c>
      <c r="P90" s="52">
        <v>6</v>
      </c>
      <c r="Q90" s="69">
        <v>7.1</v>
      </c>
      <c r="R90" s="40"/>
      <c r="S90" s="40">
        <v>2.7</v>
      </c>
      <c r="T90" s="40">
        <v>2.4</v>
      </c>
      <c r="U90" s="40"/>
      <c r="V90" s="40"/>
      <c r="W90" s="36">
        <f t="shared" si="12"/>
        <v>1.7222222222222219</v>
      </c>
      <c r="X90" s="40">
        <v>1.7</v>
      </c>
      <c r="Y90" s="71">
        <v>3</v>
      </c>
      <c r="Z90" s="29" t="s">
        <v>8</v>
      </c>
      <c r="AA90" s="29" t="s">
        <v>5</v>
      </c>
      <c r="AB90" s="29" t="s">
        <v>20</v>
      </c>
      <c r="AC90" s="29"/>
      <c r="AD90" s="33">
        <v>1</v>
      </c>
      <c r="AE90" s="57"/>
      <c r="AF90" s="48">
        <f t="shared" si="13"/>
        <v>223872113856835.09</v>
      </c>
    </row>
    <row r="91" spans="1:32" x14ac:dyDescent="0.2">
      <c r="A91" s="3" t="s">
        <v>126</v>
      </c>
      <c r="B91" s="53">
        <f t="shared" si="11"/>
        <v>45064.812569444446</v>
      </c>
      <c r="C91" s="27">
        <v>2023</v>
      </c>
      <c r="D91" s="27">
        <v>5</v>
      </c>
      <c r="E91" s="27">
        <v>18</v>
      </c>
      <c r="F91" s="27">
        <v>19</v>
      </c>
      <c r="G91" s="27">
        <v>30</v>
      </c>
      <c r="H91" s="66">
        <v>6.2</v>
      </c>
      <c r="I91" s="66">
        <v>0</v>
      </c>
      <c r="J91" s="67">
        <v>52.77</v>
      </c>
      <c r="K91" s="67">
        <v>1.2999999999999999E-2</v>
      </c>
      <c r="L91" s="67">
        <v>122.749</v>
      </c>
      <c r="M91" s="67">
        <v>2.1000000000000001E-2</v>
      </c>
      <c r="N91" s="66">
        <v>1.4</v>
      </c>
      <c r="O91" s="52">
        <v>12</v>
      </c>
      <c r="P91" s="52">
        <v>2</v>
      </c>
      <c r="Q91" s="69">
        <v>8</v>
      </c>
      <c r="R91" s="40"/>
      <c r="S91" s="40">
        <v>3.1</v>
      </c>
      <c r="T91" s="40">
        <v>3.4</v>
      </c>
      <c r="U91" s="40"/>
      <c r="V91" s="40"/>
      <c r="W91" s="36">
        <f t="shared" si="12"/>
        <v>2.2222222222222223</v>
      </c>
      <c r="X91" s="40">
        <v>2.2000000000000002</v>
      </c>
      <c r="Y91" s="71">
        <v>4</v>
      </c>
      <c r="Z91" s="29" t="s">
        <v>8</v>
      </c>
      <c r="AA91" s="29" t="s">
        <v>27</v>
      </c>
      <c r="AB91" s="29" t="s">
        <v>20</v>
      </c>
      <c r="AC91" s="29"/>
      <c r="AD91" s="33">
        <v>6</v>
      </c>
      <c r="AE91" s="57"/>
      <c r="AF91" s="48">
        <f t="shared" si="13"/>
        <v>1258925411794173.5</v>
      </c>
    </row>
    <row r="92" spans="1:32" x14ac:dyDescent="0.2">
      <c r="A92" s="3" t="s">
        <v>127</v>
      </c>
      <c r="B92" s="53">
        <f t="shared" si="11"/>
        <v>45065.642777777779</v>
      </c>
      <c r="C92" s="27">
        <v>2023</v>
      </c>
      <c r="D92" s="27">
        <v>5</v>
      </c>
      <c r="E92" s="27">
        <v>19</v>
      </c>
      <c r="F92" s="27">
        <v>15</v>
      </c>
      <c r="G92" s="27">
        <v>25</v>
      </c>
      <c r="H92" s="66">
        <v>36.6</v>
      </c>
      <c r="I92" s="66">
        <v>0.3</v>
      </c>
      <c r="J92" s="67">
        <v>54.243000000000002</v>
      </c>
      <c r="K92" s="67">
        <v>6.0000000000000001E-3</v>
      </c>
      <c r="L92" s="67">
        <v>123.46599999999999</v>
      </c>
      <c r="M92" s="67">
        <v>1.0999999999999999E-2</v>
      </c>
      <c r="N92" s="66">
        <v>0.7</v>
      </c>
      <c r="O92" s="52">
        <v>20</v>
      </c>
      <c r="P92" s="52">
        <v>10</v>
      </c>
      <c r="Q92" s="69">
        <v>7.4</v>
      </c>
      <c r="R92" s="40"/>
      <c r="S92" s="40"/>
      <c r="T92" s="40">
        <v>2.7</v>
      </c>
      <c r="U92" s="40"/>
      <c r="V92" s="40"/>
      <c r="W92" s="36">
        <f t="shared" si="12"/>
        <v>1.8888888888888891</v>
      </c>
      <c r="X92" s="40">
        <v>1.9</v>
      </c>
      <c r="Y92" s="71">
        <v>3</v>
      </c>
      <c r="Z92" s="29" t="s">
        <v>8</v>
      </c>
      <c r="AA92" s="29" t="s">
        <v>6</v>
      </c>
      <c r="AB92" s="29" t="s">
        <v>20</v>
      </c>
      <c r="AC92" s="29"/>
      <c r="AD92" s="33">
        <v>2</v>
      </c>
      <c r="AE92" s="57"/>
      <c r="AF92" s="48">
        <f t="shared" si="13"/>
        <v>446683592150964.06</v>
      </c>
    </row>
    <row r="93" spans="1:32" x14ac:dyDescent="0.2">
      <c r="A93" s="3" t="s">
        <v>128</v>
      </c>
      <c r="B93" s="53">
        <f t="shared" si="11"/>
        <v>45066.221331018518</v>
      </c>
      <c r="C93" s="27">
        <v>2023</v>
      </c>
      <c r="D93" s="27">
        <v>5</v>
      </c>
      <c r="E93" s="27">
        <v>20</v>
      </c>
      <c r="F93" s="27">
        <v>5</v>
      </c>
      <c r="G93" s="27">
        <v>18</v>
      </c>
      <c r="H93" s="66">
        <v>43.6</v>
      </c>
      <c r="I93" s="66">
        <v>1.3</v>
      </c>
      <c r="J93" s="67">
        <v>53.469000000000001</v>
      </c>
      <c r="K93" s="67">
        <v>8.8999999999999996E-2</v>
      </c>
      <c r="L93" s="67">
        <v>130.29599999999999</v>
      </c>
      <c r="M93" s="67">
        <v>0.14899999999999999</v>
      </c>
      <c r="N93" s="66">
        <v>9.9</v>
      </c>
      <c r="O93" s="52">
        <v>14</v>
      </c>
      <c r="P93" s="52">
        <v>4</v>
      </c>
      <c r="Q93" s="69">
        <v>7.2</v>
      </c>
      <c r="R93" s="40"/>
      <c r="S93" s="40"/>
      <c r="T93" s="40">
        <v>2.2999999999999998</v>
      </c>
      <c r="U93" s="40"/>
      <c r="V93" s="40"/>
      <c r="W93" s="36">
        <f t="shared" si="12"/>
        <v>1.7777777777777779</v>
      </c>
      <c r="X93" s="40">
        <v>1.8</v>
      </c>
      <c r="Y93" s="71">
        <v>3</v>
      </c>
      <c r="Z93" s="29" t="s">
        <v>8</v>
      </c>
      <c r="AA93" s="29" t="s">
        <v>6</v>
      </c>
      <c r="AB93" s="29" t="s">
        <v>20</v>
      </c>
      <c r="AC93" s="29"/>
      <c r="AD93" s="33">
        <v>2</v>
      </c>
      <c r="AE93" s="57"/>
      <c r="AF93" s="48">
        <f t="shared" si="13"/>
        <v>316227766016839.06</v>
      </c>
    </row>
    <row r="94" spans="1:32" x14ac:dyDescent="0.2">
      <c r="A94" s="3" t="s">
        <v>129</v>
      </c>
      <c r="B94" s="53">
        <f t="shared" si="11"/>
        <v>45067.502789351849</v>
      </c>
      <c r="C94" s="27">
        <v>2023</v>
      </c>
      <c r="D94" s="27">
        <v>5</v>
      </c>
      <c r="E94" s="27">
        <v>21</v>
      </c>
      <c r="F94" s="27">
        <v>12</v>
      </c>
      <c r="G94" s="27">
        <v>4</v>
      </c>
      <c r="H94" s="66">
        <v>1.6</v>
      </c>
      <c r="I94" s="66">
        <v>0.8</v>
      </c>
      <c r="J94" s="67">
        <v>55.664999999999999</v>
      </c>
      <c r="K94" s="67">
        <v>7.3999999999999996E-2</v>
      </c>
      <c r="L94" s="67">
        <v>130.44399999999999</v>
      </c>
      <c r="M94" s="67">
        <v>0.13100000000000001</v>
      </c>
      <c r="N94" s="66">
        <v>8.1999999999999993</v>
      </c>
      <c r="O94" s="52">
        <v>6</v>
      </c>
      <c r="P94" s="52">
        <v>3</v>
      </c>
      <c r="Q94" s="69">
        <v>7.1</v>
      </c>
      <c r="R94" s="40"/>
      <c r="S94" s="40">
        <v>2.9</v>
      </c>
      <c r="T94" s="40">
        <v>2.4</v>
      </c>
      <c r="U94" s="40"/>
      <c r="V94" s="40"/>
      <c r="W94" s="36">
        <f t="shared" si="12"/>
        <v>1.7222222222222219</v>
      </c>
      <c r="X94" s="40">
        <v>1.7</v>
      </c>
      <c r="Y94" s="71">
        <v>3</v>
      </c>
      <c r="Z94" s="29" t="s">
        <v>8</v>
      </c>
      <c r="AA94" s="29" t="s">
        <v>5</v>
      </c>
      <c r="AB94" s="29" t="s">
        <v>20</v>
      </c>
      <c r="AC94" s="29"/>
      <c r="AD94" s="33">
        <v>1</v>
      </c>
      <c r="AE94" s="57"/>
      <c r="AF94" s="48">
        <f t="shared" si="13"/>
        <v>223872113856835.09</v>
      </c>
    </row>
    <row r="95" spans="1:32" x14ac:dyDescent="0.2">
      <c r="A95" s="3" t="s">
        <v>130</v>
      </c>
      <c r="B95" s="53">
        <f t="shared" si="11"/>
        <v>45068.312974537039</v>
      </c>
      <c r="C95" s="27">
        <v>2023</v>
      </c>
      <c r="D95" s="27">
        <v>5</v>
      </c>
      <c r="E95" s="27">
        <v>22</v>
      </c>
      <c r="F95" s="27">
        <v>7</v>
      </c>
      <c r="G95" s="27">
        <v>30</v>
      </c>
      <c r="H95" s="66">
        <v>41</v>
      </c>
      <c r="I95" s="66">
        <v>0.1</v>
      </c>
      <c r="J95" s="67">
        <v>52.649000000000001</v>
      </c>
      <c r="K95" s="67">
        <v>5.0000000000000001E-3</v>
      </c>
      <c r="L95" s="67">
        <v>131.29900000000001</v>
      </c>
      <c r="M95" s="67">
        <v>7.0000000000000001E-3</v>
      </c>
      <c r="N95" s="66">
        <v>0.5</v>
      </c>
      <c r="O95" s="52">
        <v>15</v>
      </c>
      <c r="P95" s="52">
        <v>6</v>
      </c>
      <c r="Q95" s="69">
        <v>7.3</v>
      </c>
      <c r="R95" s="40"/>
      <c r="S95" s="40"/>
      <c r="T95" s="40">
        <v>2.9</v>
      </c>
      <c r="U95" s="40"/>
      <c r="V95" s="40"/>
      <c r="W95" s="36">
        <f t="shared" si="12"/>
        <v>1.8333333333333333</v>
      </c>
      <c r="X95" s="40">
        <v>1.8</v>
      </c>
      <c r="Y95" s="71">
        <v>4</v>
      </c>
      <c r="Z95" s="29" t="s">
        <v>8</v>
      </c>
      <c r="AA95" s="29" t="s">
        <v>21</v>
      </c>
      <c r="AB95" s="29" t="s">
        <v>20</v>
      </c>
      <c r="AC95" s="29"/>
      <c r="AD95" s="33">
        <v>3</v>
      </c>
      <c r="AE95" s="57"/>
      <c r="AF95" s="48">
        <f t="shared" si="13"/>
        <v>316227766016839.06</v>
      </c>
    </row>
    <row r="96" spans="1:32" x14ac:dyDescent="0.2">
      <c r="A96" s="3" t="s">
        <v>131</v>
      </c>
      <c r="B96" s="53">
        <f t="shared" si="11"/>
        <v>45068.905358796299</v>
      </c>
      <c r="C96" s="27">
        <v>2023</v>
      </c>
      <c r="D96" s="27">
        <v>5</v>
      </c>
      <c r="E96" s="27">
        <v>22</v>
      </c>
      <c r="F96" s="27">
        <v>21</v>
      </c>
      <c r="G96" s="27">
        <v>43</v>
      </c>
      <c r="H96" s="66">
        <v>43.7</v>
      </c>
      <c r="I96" s="66">
        <v>1.1000000000000001</v>
      </c>
      <c r="J96" s="67">
        <v>54.322000000000003</v>
      </c>
      <c r="K96" s="67">
        <v>7.4999999999999997E-2</v>
      </c>
      <c r="L96" s="67">
        <v>123.15600000000001</v>
      </c>
      <c r="M96" s="67">
        <v>0.128</v>
      </c>
      <c r="N96" s="66">
        <v>8.3000000000000007</v>
      </c>
      <c r="O96" s="52">
        <v>13</v>
      </c>
      <c r="P96" s="52">
        <v>5</v>
      </c>
      <c r="Q96" s="69">
        <v>8.1999999999999993</v>
      </c>
      <c r="R96" s="40"/>
      <c r="S96" s="40">
        <v>2.8</v>
      </c>
      <c r="T96" s="40">
        <v>2.8</v>
      </c>
      <c r="U96" s="40"/>
      <c r="V96" s="40"/>
      <c r="W96" s="36">
        <f t="shared" si="12"/>
        <v>2.333333333333333</v>
      </c>
      <c r="X96" s="40">
        <v>2.2999999999999998</v>
      </c>
      <c r="Y96" s="71">
        <v>4</v>
      </c>
      <c r="Z96" s="29" t="s">
        <v>8</v>
      </c>
      <c r="AA96" s="29" t="s">
        <v>6</v>
      </c>
      <c r="AB96" s="29" t="s">
        <v>20</v>
      </c>
      <c r="AC96" s="29"/>
      <c r="AD96" s="33">
        <v>2</v>
      </c>
      <c r="AE96" s="57"/>
      <c r="AF96" s="48">
        <f t="shared" si="13"/>
        <v>1778279410038929</v>
      </c>
    </row>
    <row r="97" spans="1:42" x14ac:dyDescent="0.2">
      <c r="A97" s="3" t="s">
        <v>132</v>
      </c>
      <c r="B97" s="53">
        <f t="shared" si="11"/>
        <v>45069.667905092596</v>
      </c>
      <c r="C97" s="27">
        <v>2023</v>
      </c>
      <c r="D97" s="27">
        <v>5</v>
      </c>
      <c r="E97" s="27">
        <v>23</v>
      </c>
      <c r="F97" s="27">
        <v>16</v>
      </c>
      <c r="G97" s="27">
        <v>1</v>
      </c>
      <c r="H97" s="66">
        <v>47.6</v>
      </c>
      <c r="I97" s="66">
        <v>0</v>
      </c>
      <c r="J97" s="67">
        <v>51.773000000000003</v>
      </c>
      <c r="K97" s="67">
        <v>5.0000000000000001E-3</v>
      </c>
      <c r="L97" s="67">
        <v>126.533</v>
      </c>
      <c r="M97" s="67">
        <v>7.0000000000000001E-3</v>
      </c>
      <c r="N97" s="66">
        <v>0.5</v>
      </c>
      <c r="O97" s="52">
        <v>14</v>
      </c>
      <c r="P97" s="52">
        <v>1</v>
      </c>
      <c r="Q97" s="69">
        <v>7.2</v>
      </c>
      <c r="R97" s="40"/>
      <c r="S97" s="40">
        <v>2.6</v>
      </c>
      <c r="T97" s="40">
        <v>2.7</v>
      </c>
      <c r="U97" s="40"/>
      <c r="V97" s="40"/>
      <c r="W97" s="36">
        <f t="shared" si="12"/>
        <v>1.7777777777777779</v>
      </c>
      <c r="X97" s="40">
        <v>1.8</v>
      </c>
      <c r="Y97" s="71">
        <v>4</v>
      </c>
      <c r="Z97" s="29" t="s">
        <v>8</v>
      </c>
      <c r="AA97" s="29" t="s">
        <v>21</v>
      </c>
      <c r="AB97" s="29" t="s">
        <v>20</v>
      </c>
      <c r="AC97" s="29"/>
      <c r="AD97" s="33">
        <v>3</v>
      </c>
      <c r="AE97" s="57"/>
      <c r="AF97" s="48">
        <f t="shared" si="13"/>
        <v>316227766016839.06</v>
      </c>
      <c r="AO97" s="9"/>
      <c r="AP97" s="9"/>
    </row>
    <row r="98" spans="1:42" x14ac:dyDescent="0.2">
      <c r="A98" s="3" t="s">
        <v>133</v>
      </c>
      <c r="B98" s="53">
        <f t="shared" si="11"/>
        <v>45071.759513888886</v>
      </c>
      <c r="C98" s="27">
        <v>2023</v>
      </c>
      <c r="D98" s="27">
        <v>5</v>
      </c>
      <c r="E98" s="27">
        <v>25</v>
      </c>
      <c r="F98" s="27">
        <v>18</v>
      </c>
      <c r="G98" s="27">
        <v>13</v>
      </c>
      <c r="H98" s="66">
        <v>42.5</v>
      </c>
      <c r="I98" s="66">
        <v>0.3</v>
      </c>
      <c r="J98" s="67">
        <v>53.901000000000003</v>
      </c>
      <c r="K98" s="67">
        <v>3.0000000000000001E-3</v>
      </c>
      <c r="L98" s="67">
        <v>128.643</v>
      </c>
      <c r="M98" s="67">
        <v>5.0000000000000001E-3</v>
      </c>
      <c r="N98" s="66">
        <v>0.3</v>
      </c>
      <c r="O98" s="52">
        <v>6</v>
      </c>
      <c r="P98" s="52">
        <v>11</v>
      </c>
      <c r="Q98" s="69">
        <v>9</v>
      </c>
      <c r="R98" s="40"/>
      <c r="S98" s="40">
        <v>3.5</v>
      </c>
      <c r="T98" s="40">
        <v>2.8</v>
      </c>
      <c r="U98" s="40"/>
      <c r="V98" s="40"/>
      <c r="W98" s="36">
        <f t="shared" si="12"/>
        <v>2.7777777777777777</v>
      </c>
      <c r="X98" s="40">
        <v>2.8</v>
      </c>
      <c r="Y98" s="71">
        <v>3</v>
      </c>
      <c r="Z98" s="29" t="s">
        <v>8</v>
      </c>
      <c r="AA98" s="29" t="s">
        <v>6</v>
      </c>
      <c r="AB98" s="29" t="s">
        <v>20</v>
      </c>
      <c r="AC98" s="29"/>
      <c r="AD98" s="33">
        <v>2</v>
      </c>
      <c r="AE98" s="57"/>
      <c r="AF98" s="48">
        <f t="shared" si="13"/>
        <v>1E+16</v>
      </c>
    </row>
    <row r="99" spans="1:42" x14ac:dyDescent="0.2">
      <c r="A99" s="3" t="s">
        <v>134</v>
      </c>
      <c r="B99" s="53">
        <f t="shared" si="11"/>
        <v>45073.222604166665</v>
      </c>
      <c r="C99" s="27">
        <v>2023</v>
      </c>
      <c r="D99" s="27">
        <v>5</v>
      </c>
      <c r="E99" s="27">
        <v>27</v>
      </c>
      <c r="F99" s="27">
        <v>5</v>
      </c>
      <c r="G99" s="27">
        <v>20</v>
      </c>
      <c r="H99" s="66">
        <v>33.200000000000003</v>
      </c>
      <c r="I99" s="66">
        <v>0.3</v>
      </c>
      <c r="J99" s="67">
        <v>54.143000000000001</v>
      </c>
      <c r="K99" s="67">
        <v>1.0999999999999999E-2</v>
      </c>
      <c r="L99" s="67">
        <v>127.536</v>
      </c>
      <c r="M99" s="67">
        <v>1.7999999999999999E-2</v>
      </c>
      <c r="N99" s="66">
        <v>1.2</v>
      </c>
      <c r="O99" s="52">
        <v>15</v>
      </c>
      <c r="P99" s="52">
        <v>7</v>
      </c>
      <c r="Q99" s="69">
        <v>7.6</v>
      </c>
      <c r="R99" s="40"/>
      <c r="S99" s="40">
        <v>3</v>
      </c>
      <c r="T99" s="40">
        <v>2</v>
      </c>
      <c r="U99" s="40"/>
      <c r="V99" s="40"/>
      <c r="W99" s="36">
        <f t="shared" si="12"/>
        <v>1.9999999999999998</v>
      </c>
      <c r="X99" s="40">
        <v>2</v>
      </c>
      <c r="Y99" s="71">
        <v>3</v>
      </c>
      <c r="Z99" s="29" t="s">
        <v>8</v>
      </c>
      <c r="AA99" s="29" t="s">
        <v>6</v>
      </c>
      <c r="AB99" s="29" t="s">
        <v>20</v>
      </c>
      <c r="AC99" s="29"/>
      <c r="AD99" s="33">
        <v>2</v>
      </c>
      <c r="AE99" s="57"/>
      <c r="AF99" s="48">
        <f t="shared" si="13"/>
        <v>630957344480198.25</v>
      </c>
    </row>
    <row r="100" spans="1:42" x14ac:dyDescent="0.2">
      <c r="A100" s="3" t="s">
        <v>135</v>
      </c>
      <c r="B100" s="53">
        <f t="shared" si="11"/>
        <v>45074.984780092593</v>
      </c>
      <c r="C100" s="27">
        <v>2023</v>
      </c>
      <c r="D100" s="27">
        <v>5</v>
      </c>
      <c r="E100" s="27">
        <v>28</v>
      </c>
      <c r="F100" s="27">
        <v>23</v>
      </c>
      <c r="G100" s="27">
        <v>38</v>
      </c>
      <c r="H100" s="66">
        <v>5.4</v>
      </c>
      <c r="I100" s="66">
        <v>1.1000000000000001</v>
      </c>
      <c r="J100" s="67">
        <v>48.777999999999999</v>
      </c>
      <c r="K100" s="67">
        <v>0.1</v>
      </c>
      <c r="L100" s="67">
        <v>131.393</v>
      </c>
      <c r="M100" s="67">
        <v>0.151</v>
      </c>
      <c r="N100" s="66">
        <v>11.1</v>
      </c>
      <c r="O100" s="52">
        <v>5</v>
      </c>
      <c r="P100" s="52">
        <v>12</v>
      </c>
      <c r="Q100" s="69">
        <v>9</v>
      </c>
      <c r="R100" s="40"/>
      <c r="S100" s="40">
        <v>4.3</v>
      </c>
      <c r="T100" s="40">
        <v>3.6</v>
      </c>
      <c r="U100" s="40"/>
      <c r="V100" s="40"/>
      <c r="W100" s="36">
        <f t="shared" si="12"/>
        <v>2.7777777777777777</v>
      </c>
      <c r="X100" s="40">
        <v>2.8</v>
      </c>
      <c r="Y100" s="71">
        <v>4</v>
      </c>
      <c r="Z100" s="29" t="s">
        <v>8</v>
      </c>
      <c r="AA100" s="29" t="s">
        <v>7</v>
      </c>
      <c r="AB100" s="29" t="s">
        <v>20</v>
      </c>
      <c r="AC100" s="29"/>
      <c r="AD100" s="33">
        <v>4</v>
      </c>
      <c r="AE100" s="57"/>
      <c r="AF100" s="48">
        <f t="shared" si="13"/>
        <v>1E+16</v>
      </c>
    </row>
    <row r="101" spans="1:42" x14ac:dyDescent="0.2">
      <c r="A101" s="3" t="s">
        <v>137</v>
      </c>
      <c r="B101" s="53">
        <f t="shared" ref="B101:B132" si="14">DATE(C101,D101,E101)+TIME(F101,G101,H101)</f>
        <v>45075.482245370367</v>
      </c>
      <c r="C101" s="27">
        <v>2023</v>
      </c>
      <c r="D101" s="27">
        <v>5</v>
      </c>
      <c r="E101" s="27">
        <v>29</v>
      </c>
      <c r="F101" s="27">
        <v>11</v>
      </c>
      <c r="G101" s="27">
        <v>34</v>
      </c>
      <c r="H101" s="66">
        <v>26.4</v>
      </c>
      <c r="I101" s="66">
        <v>0.1</v>
      </c>
      <c r="J101" s="67">
        <v>55.503999999999998</v>
      </c>
      <c r="K101" s="67">
        <v>0.01</v>
      </c>
      <c r="L101" s="67">
        <v>130.5</v>
      </c>
      <c r="M101" s="67">
        <v>1.7000000000000001E-2</v>
      </c>
      <c r="N101" s="66">
        <v>1.1000000000000001</v>
      </c>
      <c r="O101" s="52">
        <v>15</v>
      </c>
      <c r="P101" s="52">
        <v>2</v>
      </c>
      <c r="Q101" s="69">
        <v>7.7</v>
      </c>
      <c r="R101" s="40"/>
      <c r="S101" s="40"/>
      <c r="T101" s="40">
        <v>2.5</v>
      </c>
      <c r="U101" s="40"/>
      <c r="V101" s="40"/>
      <c r="W101" s="36">
        <f t="shared" si="12"/>
        <v>2.0555555555555558</v>
      </c>
      <c r="X101" s="40">
        <v>2.1</v>
      </c>
      <c r="Y101" s="71">
        <v>3</v>
      </c>
      <c r="Z101" s="29" t="s">
        <v>8</v>
      </c>
      <c r="AA101" s="29" t="s">
        <v>5</v>
      </c>
      <c r="AB101" s="29" t="s">
        <v>20</v>
      </c>
      <c r="AC101" s="29"/>
      <c r="AD101" s="33">
        <v>1</v>
      </c>
      <c r="AE101" s="57"/>
      <c r="AF101" s="48">
        <f t="shared" ref="AF101:AF130" si="15">POWER(10,11.8+1.5*X101)</f>
        <v>891250938133751.25</v>
      </c>
    </row>
    <row r="102" spans="1:42" x14ac:dyDescent="0.2">
      <c r="A102" s="3" t="s">
        <v>138</v>
      </c>
      <c r="B102" s="53">
        <f t="shared" si="14"/>
        <v>45079.567939814813</v>
      </c>
      <c r="C102" s="27">
        <v>2023</v>
      </c>
      <c r="D102" s="27">
        <v>6</v>
      </c>
      <c r="E102" s="27">
        <v>2</v>
      </c>
      <c r="F102" s="27">
        <v>13</v>
      </c>
      <c r="G102" s="27">
        <v>37</v>
      </c>
      <c r="H102" s="66">
        <v>50.2</v>
      </c>
      <c r="I102" s="66">
        <v>0.8</v>
      </c>
      <c r="J102" s="67">
        <v>54.597000000000001</v>
      </c>
      <c r="K102" s="67">
        <v>6.2E-2</v>
      </c>
      <c r="L102" s="67">
        <v>130.483</v>
      </c>
      <c r="M102" s="67">
        <v>0.107</v>
      </c>
      <c r="N102" s="66">
        <v>6.9</v>
      </c>
      <c r="O102" s="52">
        <v>17</v>
      </c>
      <c r="P102" s="52">
        <v>8</v>
      </c>
      <c r="Q102" s="69">
        <v>6.7</v>
      </c>
      <c r="R102" s="40"/>
      <c r="S102" s="40"/>
      <c r="T102" s="40">
        <v>2.1</v>
      </c>
      <c r="U102" s="40"/>
      <c r="V102" s="40"/>
      <c r="W102" s="36">
        <f t="shared" si="12"/>
        <v>1.5</v>
      </c>
      <c r="X102" s="40">
        <v>1.5</v>
      </c>
      <c r="Y102" s="71">
        <v>4</v>
      </c>
      <c r="Z102" s="29" t="s">
        <v>8</v>
      </c>
      <c r="AA102" s="29" t="s">
        <v>5</v>
      </c>
      <c r="AB102" s="29" t="s">
        <v>20</v>
      </c>
      <c r="AC102" s="29"/>
      <c r="AD102" s="33">
        <v>1</v>
      </c>
      <c r="AE102" s="57"/>
      <c r="AF102" s="48">
        <f t="shared" si="15"/>
        <v>112201845430197.23</v>
      </c>
    </row>
    <row r="103" spans="1:42" x14ac:dyDescent="0.2">
      <c r="A103" s="3" t="s">
        <v>139</v>
      </c>
      <c r="B103" s="53">
        <f t="shared" si="14"/>
        <v>45081.437476851854</v>
      </c>
      <c r="C103" s="27">
        <v>2023</v>
      </c>
      <c r="D103" s="27">
        <v>6</v>
      </c>
      <c r="E103" s="27">
        <v>4</v>
      </c>
      <c r="F103" s="27">
        <v>10</v>
      </c>
      <c r="G103" s="27">
        <v>29</v>
      </c>
      <c r="H103" s="66">
        <v>58.9</v>
      </c>
      <c r="I103" s="66">
        <v>0.1</v>
      </c>
      <c r="J103" s="67">
        <v>54.231999999999999</v>
      </c>
      <c r="K103" s="67">
        <v>5.0000000000000001E-3</v>
      </c>
      <c r="L103" s="67">
        <v>127.408</v>
      </c>
      <c r="M103" s="67">
        <v>8.9999999999999993E-3</v>
      </c>
      <c r="N103" s="66">
        <v>0.6</v>
      </c>
      <c r="O103" s="52">
        <v>15</v>
      </c>
      <c r="P103" s="52">
        <v>1</v>
      </c>
      <c r="Q103" s="69">
        <v>6.1</v>
      </c>
      <c r="R103" s="40"/>
      <c r="S103" s="40"/>
      <c r="T103" s="40">
        <v>1.1000000000000001</v>
      </c>
      <c r="U103" s="40"/>
      <c r="V103" s="40"/>
      <c r="W103" s="36">
        <f t="shared" si="12"/>
        <v>1.1666666666666665</v>
      </c>
      <c r="X103" s="40">
        <v>1.2</v>
      </c>
      <c r="Y103" s="71">
        <v>3</v>
      </c>
      <c r="Z103" s="29" t="s">
        <v>8</v>
      </c>
      <c r="AA103" s="29" t="s">
        <v>6</v>
      </c>
      <c r="AB103" s="29" t="s">
        <v>20</v>
      </c>
      <c r="AC103" s="29"/>
      <c r="AD103" s="33">
        <v>2</v>
      </c>
      <c r="AE103" s="57"/>
      <c r="AF103" s="48">
        <f t="shared" si="15"/>
        <v>39810717055349.93</v>
      </c>
    </row>
    <row r="104" spans="1:42" x14ac:dyDescent="0.2">
      <c r="A104" s="3" t="s">
        <v>140</v>
      </c>
      <c r="B104" s="53">
        <f t="shared" si="14"/>
        <v>45082.279861111114</v>
      </c>
      <c r="C104" s="27">
        <v>2023</v>
      </c>
      <c r="D104" s="27">
        <v>6</v>
      </c>
      <c r="E104" s="27">
        <v>5</v>
      </c>
      <c r="F104" s="27">
        <v>6</v>
      </c>
      <c r="G104" s="27">
        <v>43</v>
      </c>
      <c r="H104" s="66">
        <v>0.8</v>
      </c>
      <c r="I104" s="66">
        <v>0.3</v>
      </c>
      <c r="J104" s="67">
        <v>52.768000000000001</v>
      </c>
      <c r="K104" s="67">
        <v>1.2999999999999999E-2</v>
      </c>
      <c r="L104" s="67">
        <v>128.22</v>
      </c>
      <c r="M104" s="67">
        <v>2.1000000000000001E-2</v>
      </c>
      <c r="N104" s="66">
        <v>1.4</v>
      </c>
      <c r="O104" s="52">
        <v>5</v>
      </c>
      <c r="P104" s="52">
        <v>7</v>
      </c>
      <c r="Q104" s="69">
        <v>6.8</v>
      </c>
      <c r="R104" s="40"/>
      <c r="S104" s="40"/>
      <c r="T104" s="40">
        <v>1.7</v>
      </c>
      <c r="U104" s="40"/>
      <c r="V104" s="40"/>
      <c r="W104" s="36">
        <f t="shared" si="12"/>
        <v>1.5555555555555554</v>
      </c>
      <c r="X104" s="40">
        <v>1.6</v>
      </c>
      <c r="Y104" s="71">
        <v>3</v>
      </c>
      <c r="Z104" s="29" t="s">
        <v>8</v>
      </c>
      <c r="AA104" s="29" t="s">
        <v>21</v>
      </c>
      <c r="AB104" s="29" t="s">
        <v>20</v>
      </c>
      <c r="AC104" s="29"/>
      <c r="AD104" s="33">
        <v>3</v>
      </c>
      <c r="AE104" s="57"/>
      <c r="AF104" s="48">
        <f t="shared" si="15"/>
        <v>158489319246112.38</v>
      </c>
    </row>
    <row r="105" spans="1:42" x14ac:dyDescent="0.2">
      <c r="A105" s="3" t="s">
        <v>141</v>
      </c>
      <c r="B105" s="53">
        <f t="shared" si="14"/>
        <v>45084.85533564815</v>
      </c>
      <c r="C105" s="27">
        <v>2023</v>
      </c>
      <c r="D105" s="27">
        <v>6</v>
      </c>
      <c r="E105" s="27">
        <v>7</v>
      </c>
      <c r="F105" s="27">
        <v>20</v>
      </c>
      <c r="G105" s="27">
        <v>31</v>
      </c>
      <c r="H105" s="66">
        <v>41.8</v>
      </c>
      <c r="I105" s="66">
        <v>0</v>
      </c>
      <c r="J105" s="67">
        <v>42.734999999999999</v>
      </c>
      <c r="K105" s="67">
        <v>0.03</v>
      </c>
      <c r="L105" s="67">
        <v>132.76300000000001</v>
      </c>
      <c r="M105" s="67">
        <v>0.04</v>
      </c>
      <c r="N105" s="66">
        <v>3.3</v>
      </c>
      <c r="O105" s="52">
        <v>10</v>
      </c>
      <c r="P105" s="52">
        <v>7</v>
      </c>
      <c r="Q105" s="69">
        <v>10.3</v>
      </c>
      <c r="R105" s="40"/>
      <c r="S105" s="40">
        <v>4.9000000000000004</v>
      </c>
      <c r="T105" s="40">
        <v>3.9</v>
      </c>
      <c r="U105" s="40"/>
      <c r="V105" s="40"/>
      <c r="W105" s="36">
        <f t="shared" si="12"/>
        <v>3.5000000000000004</v>
      </c>
      <c r="X105" s="40">
        <v>3.5</v>
      </c>
      <c r="Y105" s="71">
        <v>4</v>
      </c>
      <c r="Z105" s="29" t="s">
        <v>8</v>
      </c>
      <c r="AA105" s="29" t="s">
        <v>28</v>
      </c>
      <c r="AB105" s="29" t="s">
        <v>20</v>
      </c>
      <c r="AC105" s="29"/>
      <c r="AD105" s="33">
        <v>5</v>
      </c>
      <c r="AE105" s="57"/>
      <c r="AF105" s="48">
        <f t="shared" si="15"/>
        <v>1.122018454301972E+17</v>
      </c>
    </row>
    <row r="106" spans="1:42" x14ac:dyDescent="0.2">
      <c r="A106" s="3" t="s">
        <v>142</v>
      </c>
      <c r="B106" s="53">
        <f t="shared" si="14"/>
        <v>45084.8825</v>
      </c>
      <c r="C106" s="27">
        <v>2023</v>
      </c>
      <c r="D106" s="27">
        <v>6</v>
      </c>
      <c r="E106" s="27">
        <v>7</v>
      </c>
      <c r="F106" s="27">
        <v>21</v>
      </c>
      <c r="G106" s="27">
        <v>10</v>
      </c>
      <c r="H106" s="66">
        <v>48.2</v>
      </c>
      <c r="I106" s="66">
        <v>0</v>
      </c>
      <c r="J106" s="67">
        <v>42.755000000000003</v>
      </c>
      <c r="K106" s="67">
        <v>2.7E-2</v>
      </c>
      <c r="L106" s="67">
        <v>132.73500000000001</v>
      </c>
      <c r="M106" s="67">
        <v>3.6999999999999998E-2</v>
      </c>
      <c r="N106" s="66">
        <v>3</v>
      </c>
      <c r="O106" s="52">
        <v>7</v>
      </c>
      <c r="P106" s="52">
        <v>7</v>
      </c>
      <c r="Q106" s="69">
        <v>9.4</v>
      </c>
      <c r="R106" s="40"/>
      <c r="S106" s="40">
        <v>4.5999999999999996</v>
      </c>
      <c r="T106" s="40">
        <v>3.6</v>
      </c>
      <c r="U106" s="40"/>
      <c r="V106" s="40"/>
      <c r="W106" s="36">
        <f t="shared" si="12"/>
        <v>3</v>
      </c>
      <c r="X106" s="40">
        <v>3</v>
      </c>
      <c r="Y106" s="71">
        <v>4</v>
      </c>
      <c r="Z106" s="29" t="s">
        <v>8</v>
      </c>
      <c r="AA106" s="29" t="s">
        <v>28</v>
      </c>
      <c r="AB106" s="29" t="s">
        <v>20</v>
      </c>
      <c r="AC106" s="29"/>
      <c r="AD106" s="33">
        <v>5</v>
      </c>
      <c r="AE106" s="57"/>
      <c r="AF106" s="48">
        <f t="shared" si="15"/>
        <v>1.9952623149688948E+16</v>
      </c>
    </row>
    <row r="107" spans="1:42" x14ac:dyDescent="0.2">
      <c r="A107" s="3" t="s">
        <v>143</v>
      </c>
      <c r="B107" s="53">
        <f t="shared" si="14"/>
        <v>45085.442974537036</v>
      </c>
      <c r="C107" s="27">
        <v>2023</v>
      </c>
      <c r="D107" s="27">
        <v>6</v>
      </c>
      <c r="E107" s="27">
        <v>8</v>
      </c>
      <c r="F107" s="27">
        <v>10</v>
      </c>
      <c r="G107" s="27">
        <v>37</v>
      </c>
      <c r="H107" s="66">
        <v>53.2</v>
      </c>
      <c r="I107" s="66">
        <v>0.1</v>
      </c>
      <c r="J107" s="67">
        <v>52.77</v>
      </c>
      <c r="K107" s="67">
        <v>0.01</v>
      </c>
      <c r="L107" s="67">
        <v>128.209</v>
      </c>
      <c r="M107" s="67">
        <v>1.6E-2</v>
      </c>
      <c r="N107" s="66">
        <v>1.1000000000000001</v>
      </c>
      <c r="O107" s="52">
        <v>10</v>
      </c>
      <c r="P107" s="52">
        <v>2</v>
      </c>
      <c r="Q107" s="69">
        <v>6.7</v>
      </c>
      <c r="R107" s="40"/>
      <c r="S107" s="40"/>
      <c r="T107" s="40">
        <v>1.8</v>
      </c>
      <c r="U107" s="40"/>
      <c r="V107" s="40"/>
      <c r="W107" s="36">
        <f t="shared" si="12"/>
        <v>1.5</v>
      </c>
      <c r="X107" s="40">
        <v>1.5</v>
      </c>
      <c r="Y107" s="71">
        <v>3</v>
      </c>
      <c r="Z107" s="29" t="s">
        <v>8</v>
      </c>
      <c r="AA107" s="29" t="s">
        <v>21</v>
      </c>
      <c r="AB107" s="29" t="s">
        <v>20</v>
      </c>
      <c r="AC107" s="29"/>
      <c r="AD107" s="33">
        <v>3</v>
      </c>
      <c r="AE107" s="57"/>
      <c r="AF107" s="48">
        <f t="shared" si="15"/>
        <v>112201845430197.23</v>
      </c>
    </row>
    <row r="108" spans="1:42" x14ac:dyDescent="0.2">
      <c r="A108" s="3" t="s">
        <v>144</v>
      </c>
      <c r="B108" s="53">
        <f t="shared" si="14"/>
        <v>45086.325983796298</v>
      </c>
      <c r="C108" s="27">
        <v>2023</v>
      </c>
      <c r="D108" s="27">
        <v>6</v>
      </c>
      <c r="E108" s="27">
        <v>9</v>
      </c>
      <c r="F108" s="27">
        <v>7</v>
      </c>
      <c r="G108" s="27">
        <v>49</v>
      </c>
      <c r="H108" s="66">
        <v>25</v>
      </c>
      <c r="I108" s="66">
        <v>0.5</v>
      </c>
      <c r="J108" s="67">
        <v>55.506</v>
      </c>
      <c r="K108" s="67">
        <v>3.2000000000000001E-2</v>
      </c>
      <c r="L108" s="67">
        <v>130.65799999999999</v>
      </c>
      <c r="M108" s="67">
        <v>5.7000000000000002E-2</v>
      </c>
      <c r="N108" s="66">
        <v>3.6</v>
      </c>
      <c r="O108" s="52">
        <v>16</v>
      </c>
      <c r="P108" s="52">
        <v>6</v>
      </c>
      <c r="Q108" s="69"/>
      <c r="R108" s="40"/>
      <c r="S108" s="40">
        <v>2.8</v>
      </c>
      <c r="T108" s="40"/>
      <c r="U108" s="40"/>
      <c r="V108" s="40"/>
      <c r="W108" s="36">
        <f>1.59*S108-3.67</f>
        <v>0.78200000000000003</v>
      </c>
      <c r="X108" s="40">
        <v>0.8</v>
      </c>
      <c r="Y108" s="71">
        <v>3</v>
      </c>
      <c r="Z108" s="29" t="s">
        <v>8</v>
      </c>
      <c r="AA108" s="29" t="s">
        <v>5</v>
      </c>
      <c r="AB108" s="29" t="s">
        <v>20</v>
      </c>
      <c r="AC108" s="29"/>
      <c r="AD108" s="33">
        <v>1</v>
      </c>
      <c r="AE108" s="57"/>
      <c r="AF108" s="48">
        <f t="shared" si="15"/>
        <v>10000000000000</v>
      </c>
    </row>
    <row r="109" spans="1:42" x14ac:dyDescent="0.2">
      <c r="A109" s="3" t="s">
        <v>145</v>
      </c>
      <c r="B109" s="53">
        <f t="shared" si="14"/>
        <v>45088.478993055556</v>
      </c>
      <c r="C109" s="27">
        <v>2023</v>
      </c>
      <c r="D109" s="27">
        <v>6</v>
      </c>
      <c r="E109" s="27">
        <v>11</v>
      </c>
      <c r="F109" s="27">
        <v>11</v>
      </c>
      <c r="G109" s="27">
        <v>29</v>
      </c>
      <c r="H109" s="66">
        <v>45</v>
      </c>
      <c r="I109" s="66">
        <v>1.9</v>
      </c>
      <c r="J109" s="67">
        <v>48.731000000000002</v>
      </c>
      <c r="K109" s="67">
        <v>0.154</v>
      </c>
      <c r="L109" s="67">
        <v>129.75200000000001</v>
      </c>
      <c r="M109" s="67">
        <v>0.23300000000000001</v>
      </c>
      <c r="N109" s="66">
        <v>17.100000000000001</v>
      </c>
      <c r="O109" s="52">
        <v>18</v>
      </c>
      <c r="P109" s="52">
        <v>6</v>
      </c>
      <c r="Q109" s="69">
        <v>10.1</v>
      </c>
      <c r="R109" s="40"/>
      <c r="S109" s="40">
        <v>4</v>
      </c>
      <c r="T109" s="40">
        <v>4.2</v>
      </c>
      <c r="U109" s="40"/>
      <c r="V109" s="40"/>
      <c r="W109" s="36">
        <f>(Q109-4)/1.8</f>
        <v>3.3888888888888884</v>
      </c>
      <c r="X109" s="40">
        <v>3.4</v>
      </c>
      <c r="Y109" s="71">
        <v>8</v>
      </c>
      <c r="Z109" s="29" t="s">
        <v>8</v>
      </c>
      <c r="AA109" s="29" t="s">
        <v>27</v>
      </c>
      <c r="AB109" s="29" t="s">
        <v>20</v>
      </c>
      <c r="AC109" s="29"/>
      <c r="AD109" s="33">
        <v>6</v>
      </c>
      <c r="AE109" s="57"/>
      <c r="AF109" s="48">
        <f t="shared" si="15"/>
        <v>7.9432823472428304E+16</v>
      </c>
    </row>
    <row r="110" spans="1:42" x14ac:dyDescent="0.2">
      <c r="A110" s="3" t="s">
        <v>146</v>
      </c>
      <c r="B110" s="53">
        <f t="shared" si="14"/>
        <v>45089.72388888889</v>
      </c>
      <c r="C110" s="27">
        <v>2023</v>
      </c>
      <c r="D110" s="27">
        <v>6</v>
      </c>
      <c r="E110" s="27">
        <v>12</v>
      </c>
      <c r="F110" s="27">
        <v>17</v>
      </c>
      <c r="G110" s="27">
        <v>22</v>
      </c>
      <c r="H110" s="66">
        <v>24.5</v>
      </c>
      <c r="I110" s="66">
        <v>0.6</v>
      </c>
      <c r="J110" s="67">
        <v>54.661999999999999</v>
      </c>
      <c r="K110" s="67">
        <v>8.5000000000000006E-2</v>
      </c>
      <c r="L110" s="67">
        <v>133.667</v>
      </c>
      <c r="M110" s="67">
        <v>0.14599999999999999</v>
      </c>
      <c r="N110" s="66">
        <v>9.4</v>
      </c>
      <c r="O110" s="52">
        <v>5</v>
      </c>
      <c r="P110" s="52">
        <v>7</v>
      </c>
      <c r="Q110" s="69">
        <v>8.6999999999999993</v>
      </c>
      <c r="R110" s="40"/>
      <c r="S110" s="40"/>
      <c r="T110" s="40">
        <v>3.3</v>
      </c>
      <c r="U110" s="40"/>
      <c r="V110" s="40"/>
      <c r="W110" s="36">
        <f>(Q110-4)/1.8</f>
        <v>2.6111111111111107</v>
      </c>
      <c r="X110" s="40">
        <v>2.6</v>
      </c>
      <c r="Y110" s="71">
        <v>4</v>
      </c>
      <c r="Z110" s="29" t="s">
        <v>8</v>
      </c>
      <c r="AA110" s="29" t="s">
        <v>5</v>
      </c>
      <c r="AB110" s="29" t="s">
        <v>20</v>
      </c>
      <c r="AC110" s="29"/>
      <c r="AD110" s="33">
        <v>1</v>
      </c>
      <c r="AE110" s="57"/>
      <c r="AF110" s="48">
        <f t="shared" si="15"/>
        <v>5011872336272755</v>
      </c>
    </row>
    <row r="111" spans="1:42" x14ac:dyDescent="0.2">
      <c r="A111" s="3" t="s">
        <v>147</v>
      </c>
      <c r="B111" s="53">
        <f t="shared" si="14"/>
        <v>45091.722858796296</v>
      </c>
      <c r="C111" s="27">
        <v>2023</v>
      </c>
      <c r="D111" s="27">
        <v>6</v>
      </c>
      <c r="E111" s="27">
        <v>14</v>
      </c>
      <c r="F111" s="27">
        <v>17</v>
      </c>
      <c r="G111" s="27">
        <v>20</v>
      </c>
      <c r="H111" s="66">
        <v>55.8</v>
      </c>
      <c r="I111" s="66">
        <v>0.4</v>
      </c>
      <c r="J111" s="67">
        <v>54.741</v>
      </c>
      <c r="K111" s="67">
        <v>2.1999999999999999E-2</v>
      </c>
      <c r="L111" s="67">
        <v>124.32299999999999</v>
      </c>
      <c r="M111" s="67">
        <v>3.6999999999999998E-2</v>
      </c>
      <c r="N111" s="66">
        <v>2.4</v>
      </c>
      <c r="O111" s="52">
        <v>15</v>
      </c>
      <c r="P111" s="52">
        <v>7</v>
      </c>
      <c r="Q111" s="69">
        <v>7.8</v>
      </c>
      <c r="R111" s="40"/>
      <c r="S111" s="40">
        <v>3</v>
      </c>
      <c r="T111" s="40">
        <v>2.7</v>
      </c>
      <c r="U111" s="40"/>
      <c r="V111" s="40"/>
      <c r="W111" s="36">
        <f>(Q111-4)/1.8</f>
        <v>2.1111111111111112</v>
      </c>
      <c r="X111" s="40">
        <v>2.1</v>
      </c>
      <c r="Y111" s="71">
        <v>3</v>
      </c>
      <c r="Z111" s="29" t="s">
        <v>8</v>
      </c>
      <c r="AA111" s="29" t="s">
        <v>6</v>
      </c>
      <c r="AB111" s="29" t="s">
        <v>20</v>
      </c>
      <c r="AC111" s="29"/>
      <c r="AD111" s="33">
        <v>2</v>
      </c>
      <c r="AE111" s="57"/>
      <c r="AF111" s="48">
        <f t="shared" si="15"/>
        <v>891250938133751.25</v>
      </c>
    </row>
    <row r="112" spans="1:42" s="9" customFormat="1" x14ac:dyDescent="0.2">
      <c r="A112" s="3" t="s">
        <v>148</v>
      </c>
      <c r="B112" s="53">
        <f t="shared" si="14"/>
        <v>45093.302118055559</v>
      </c>
      <c r="C112" s="27">
        <v>2023</v>
      </c>
      <c r="D112" s="27">
        <v>6</v>
      </c>
      <c r="E112" s="27">
        <v>16</v>
      </c>
      <c r="F112" s="27">
        <v>7</v>
      </c>
      <c r="G112" s="27">
        <v>15</v>
      </c>
      <c r="H112" s="66">
        <v>3.7</v>
      </c>
      <c r="I112" s="66">
        <v>0.1</v>
      </c>
      <c r="J112" s="67">
        <v>54.030999999999999</v>
      </c>
      <c r="K112" s="67">
        <v>2E-3</v>
      </c>
      <c r="L112" s="67">
        <v>131.36799999999999</v>
      </c>
      <c r="M112" s="67">
        <v>3.0000000000000001E-3</v>
      </c>
      <c r="N112" s="66">
        <v>0.2</v>
      </c>
      <c r="O112" s="52">
        <v>9</v>
      </c>
      <c r="P112" s="52">
        <v>9</v>
      </c>
      <c r="Q112" s="69">
        <v>7.8</v>
      </c>
      <c r="R112" s="40"/>
      <c r="S112" s="40">
        <v>2.1</v>
      </c>
      <c r="T112" s="40">
        <v>2.7</v>
      </c>
      <c r="U112" s="40"/>
      <c r="V112" s="40"/>
      <c r="W112" s="36">
        <f>(Q112-4)/1.8</f>
        <v>2.1111111111111112</v>
      </c>
      <c r="X112" s="40">
        <v>2.1</v>
      </c>
      <c r="Y112" s="71">
        <v>3</v>
      </c>
      <c r="Z112" s="29" t="s">
        <v>8</v>
      </c>
      <c r="AA112" s="29" t="s">
        <v>6</v>
      </c>
      <c r="AB112" s="29" t="s">
        <v>20</v>
      </c>
      <c r="AC112" s="29"/>
      <c r="AD112" s="33">
        <v>2</v>
      </c>
      <c r="AE112" s="57"/>
      <c r="AF112" s="48">
        <f t="shared" si="15"/>
        <v>891250938133751.25</v>
      </c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0" x14ac:dyDescent="0.2">
      <c r="A113" s="3" t="s">
        <v>149</v>
      </c>
      <c r="B113" s="53">
        <f t="shared" si="14"/>
        <v>45093.336516203701</v>
      </c>
      <c r="C113" s="27">
        <v>2023</v>
      </c>
      <c r="D113" s="27">
        <v>6</v>
      </c>
      <c r="E113" s="27">
        <v>16</v>
      </c>
      <c r="F113" s="27">
        <v>8</v>
      </c>
      <c r="G113" s="27">
        <v>4</v>
      </c>
      <c r="H113" s="66">
        <v>35.6</v>
      </c>
      <c r="I113" s="66">
        <v>0.8</v>
      </c>
      <c r="J113" s="67">
        <v>43.732999999999997</v>
      </c>
      <c r="K113" s="67">
        <v>4.1000000000000002E-2</v>
      </c>
      <c r="L113" s="67">
        <v>136.06100000000001</v>
      </c>
      <c r="M113" s="67">
        <v>5.7000000000000002E-2</v>
      </c>
      <c r="N113" s="66">
        <v>4.5999999999999996</v>
      </c>
      <c r="O113" s="52">
        <v>354</v>
      </c>
      <c r="P113" s="52">
        <v>7</v>
      </c>
      <c r="Q113" s="69"/>
      <c r="R113" s="40"/>
      <c r="S113" s="40">
        <v>4.0999999999999996</v>
      </c>
      <c r="T113" s="40">
        <v>3.2</v>
      </c>
      <c r="U113" s="40"/>
      <c r="V113" s="40"/>
      <c r="W113" s="36">
        <f>T113</f>
        <v>3.2</v>
      </c>
      <c r="X113" s="40">
        <v>3.2</v>
      </c>
      <c r="Y113" s="71">
        <v>8</v>
      </c>
      <c r="Z113" s="29" t="s">
        <v>8</v>
      </c>
      <c r="AA113" s="29" t="s">
        <v>28</v>
      </c>
      <c r="AB113" s="29" t="s">
        <v>20</v>
      </c>
      <c r="AC113" s="29"/>
      <c r="AD113" s="33">
        <v>5</v>
      </c>
      <c r="AE113" s="57"/>
      <c r="AF113" s="48">
        <f t="shared" si="15"/>
        <v>3.981071705534992E+16</v>
      </c>
    </row>
    <row r="114" spans="1:40" x14ac:dyDescent="0.2">
      <c r="A114" s="3" t="s">
        <v>150</v>
      </c>
      <c r="B114" s="53">
        <f t="shared" si="14"/>
        <v>45094.888136574074</v>
      </c>
      <c r="C114" s="27">
        <v>2023</v>
      </c>
      <c r="D114" s="27">
        <v>6</v>
      </c>
      <c r="E114" s="27">
        <v>17</v>
      </c>
      <c r="F114" s="27">
        <v>21</v>
      </c>
      <c r="G114" s="27">
        <v>18</v>
      </c>
      <c r="H114" s="66">
        <v>55.3</v>
      </c>
      <c r="I114" s="66">
        <v>0.6</v>
      </c>
      <c r="J114" s="67">
        <v>55.731999999999999</v>
      </c>
      <c r="K114" s="67">
        <v>5.8999999999999997E-2</v>
      </c>
      <c r="L114" s="67">
        <v>130.18799999999999</v>
      </c>
      <c r="M114" s="67">
        <v>0.105</v>
      </c>
      <c r="N114" s="66">
        <v>6.6</v>
      </c>
      <c r="O114" s="52">
        <v>11</v>
      </c>
      <c r="P114" s="52">
        <v>4</v>
      </c>
      <c r="Q114" s="69">
        <v>7.1</v>
      </c>
      <c r="R114" s="40"/>
      <c r="S114" s="40"/>
      <c r="T114" s="40">
        <v>2.5</v>
      </c>
      <c r="U114" s="40"/>
      <c r="V114" s="40"/>
      <c r="W114" s="36">
        <f t="shared" ref="W114:W123" si="16">(Q114-4)/1.8</f>
        <v>1.7222222222222219</v>
      </c>
      <c r="X114" s="40">
        <v>1.7</v>
      </c>
      <c r="Y114" s="71">
        <v>3</v>
      </c>
      <c r="Z114" s="29" t="s">
        <v>8</v>
      </c>
      <c r="AA114" s="29" t="s">
        <v>5</v>
      </c>
      <c r="AB114" s="29" t="s">
        <v>20</v>
      </c>
      <c r="AC114" s="29"/>
      <c r="AD114" s="33">
        <v>1</v>
      </c>
      <c r="AE114" s="57"/>
      <c r="AF114" s="48">
        <f t="shared" si="15"/>
        <v>223872113856835.09</v>
      </c>
    </row>
    <row r="115" spans="1:40" x14ac:dyDescent="0.2">
      <c r="A115" s="3" t="s">
        <v>151</v>
      </c>
      <c r="B115" s="53">
        <f t="shared" si="14"/>
        <v>45094.954791666663</v>
      </c>
      <c r="C115" s="27">
        <v>2023</v>
      </c>
      <c r="D115" s="27">
        <v>6</v>
      </c>
      <c r="E115" s="27">
        <v>17</v>
      </c>
      <c r="F115" s="27">
        <v>22</v>
      </c>
      <c r="G115" s="27">
        <v>54</v>
      </c>
      <c r="H115" s="66">
        <v>54</v>
      </c>
      <c r="I115" s="66">
        <v>0.1</v>
      </c>
      <c r="J115" s="67">
        <v>54.387999999999998</v>
      </c>
      <c r="K115" s="67">
        <v>3.0000000000000001E-3</v>
      </c>
      <c r="L115" s="67">
        <v>132.822</v>
      </c>
      <c r="M115" s="67">
        <v>5.0000000000000001E-3</v>
      </c>
      <c r="N115" s="66">
        <v>0.3</v>
      </c>
      <c r="O115" s="52">
        <v>20</v>
      </c>
      <c r="P115" s="52">
        <v>5</v>
      </c>
      <c r="Q115" s="69">
        <v>7.5</v>
      </c>
      <c r="R115" s="40"/>
      <c r="S115" s="40"/>
      <c r="T115" s="40">
        <v>2.8</v>
      </c>
      <c r="U115" s="40"/>
      <c r="V115" s="40"/>
      <c r="W115" s="36">
        <f t="shared" si="16"/>
        <v>1.9444444444444444</v>
      </c>
      <c r="X115" s="40">
        <v>1.9</v>
      </c>
      <c r="Y115" s="71">
        <v>4</v>
      </c>
      <c r="Z115" s="29" t="s">
        <v>8</v>
      </c>
      <c r="AA115" s="29" t="s">
        <v>5</v>
      </c>
      <c r="AB115" s="29" t="s">
        <v>20</v>
      </c>
      <c r="AC115" s="29"/>
      <c r="AD115" s="33">
        <v>1</v>
      </c>
      <c r="AE115" s="57"/>
      <c r="AF115" s="48">
        <f t="shared" si="15"/>
        <v>446683592150964.06</v>
      </c>
    </row>
    <row r="116" spans="1:40" x14ac:dyDescent="0.2">
      <c r="A116" s="3" t="s">
        <v>152</v>
      </c>
      <c r="B116" s="53">
        <f t="shared" si="14"/>
        <v>45095.879351851851</v>
      </c>
      <c r="C116" s="27">
        <v>2023</v>
      </c>
      <c r="D116" s="27">
        <v>6</v>
      </c>
      <c r="E116" s="27">
        <v>18</v>
      </c>
      <c r="F116" s="27">
        <v>21</v>
      </c>
      <c r="G116" s="27">
        <v>6</v>
      </c>
      <c r="H116" s="66">
        <v>16.7</v>
      </c>
      <c r="I116" s="66">
        <v>1.3</v>
      </c>
      <c r="J116" s="67">
        <v>55.625999999999998</v>
      </c>
      <c r="K116" s="67">
        <v>8.3000000000000004E-2</v>
      </c>
      <c r="L116" s="67">
        <v>124.521</v>
      </c>
      <c r="M116" s="67">
        <v>0.14599999999999999</v>
      </c>
      <c r="N116" s="66">
        <v>9.1999999999999993</v>
      </c>
      <c r="O116" s="52">
        <v>20</v>
      </c>
      <c r="P116" s="52">
        <v>7</v>
      </c>
      <c r="Q116" s="69">
        <v>7.9</v>
      </c>
      <c r="R116" s="40"/>
      <c r="S116" s="40">
        <v>2.5</v>
      </c>
      <c r="T116" s="40">
        <v>2.8</v>
      </c>
      <c r="U116" s="40"/>
      <c r="V116" s="40"/>
      <c r="W116" s="36">
        <f t="shared" si="16"/>
        <v>2.166666666666667</v>
      </c>
      <c r="X116" s="40">
        <v>2.2000000000000002</v>
      </c>
      <c r="Y116" s="71">
        <v>3</v>
      </c>
      <c r="Z116" s="29" t="s">
        <v>8</v>
      </c>
      <c r="AA116" s="29" t="s">
        <v>5</v>
      </c>
      <c r="AB116" s="29" t="s">
        <v>20</v>
      </c>
      <c r="AC116" s="29"/>
      <c r="AD116" s="33">
        <v>1</v>
      </c>
      <c r="AE116" s="57"/>
      <c r="AF116" s="48">
        <f t="shared" si="15"/>
        <v>1258925411794173.5</v>
      </c>
    </row>
    <row r="117" spans="1:40" x14ac:dyDescent="0.2">
      <c r="A117" s="3" t="s">
        <v>153</v>
      </c>
      <c r="B117" s="53">
        <f t="shared" si="14"/>
        <v>45097.439270833333</v>
      </c>
      <c r="C117" s="27">
        <v>2023</v>
      </c>
      <c r="D117" s="27">
        <v>6</v>
      </c>
      <c r="E117" s="27">
        <v>20</v>
      </c>
      <c r="F117" s="27">
        <v>10</v>
      </c>
      <c r="G117" s="27">
        <v>32</v>
      </c>
      <c r="H117" s="66">
        <v>33.299999999999997</v>
      </c>
      <c r="I117" s="66">
        <v>0.1</v>
      </c>
      <c r="J117" s="67">
        <v>49.853999999999999</v>
      </c>
      <c r="K117" s="67">
        <v>3.6999999999999998E-2</v>
      </c>
      <c r="L117" s="67">
        <v>130.42699999999999</v>
      </c>
      <c r="M117" s="67">
        <v>5.7000000000000002E-2</v>
      </c>
      <c r="N117" s="66">
        <v>4.0999999999999996</v>
      </c>
      <c r="O117" s="52">
        <v>6</v>
      </c>
      <c r="P117" s="52">
        <v>6</v>
      </c>
      <c r="Q117" s="69">
        <v>9.6999999999999993</v>
      </c>
      <c r="R117" s="40"/>
      <c r="S117" s="40">
        <v>4</v>
      </c>
      <c r="T117" s="40">
        <v>4</v>
      </c>
      <c r="U117" s="40"/>
      <c r="V117" s="40"/>
      <c r="W117" s="36">
        <f t="shared" si="16"/>
        <v>3.1666666666666661</v>
      </c>
      <c r="X117" s="40">
        <v>3.2</v>
      </c>
      <c r="Y117" s="71">
        <v>8</v>
      </c>
      <c r="Z117" s="29" t="s">
        <v>8</v>
      </c>
      <c r="AA117" s="29" t="s">
        <v>7</v>
      </c>
      <c r="AB117" s="29" t="s">
        <v>20</v>
      </c>
      <c r="AC117" s="29"/>
      <c r="AD117" s="33">
        <v>4</v>
      </c>
      <c r="AE117" s="57"/>
      <c r="AF117" s="48">
        <f t="shared" si="15"/>
        <v>3.981071705534992E+16</v>
      </c>
    </row>
    <row r="118" spans="1:40" x14ac:dyDescent="0.2">
      <c r="A118" s="3" t="s">
        <v>154</v>
      </c>
      <c r="B118" s="53">
        <f t="shared" si="14"/>
        <v>45098.347858796296</v>
      </c>
      <c r="C118" s="27">
        <v>2023</v>
      </c>
      <c r="D118" s="27">
        <v>6</v>
      </c>
      <c r="E118" s="27">
        <v>21</v>
      </c>
      <c r="F118" s="27">
        <v>8</v>
      </c>
      <c r="G118" s="27">
        <v>20</v>
      </c>
      <c r="H118" s="66">
        <v>55</v>
      </c>
      <c r="I118" s="66">
        <v>0.1</v>
      </c>
      <c r="J118" s="67">
        <v>55.304000000000002</v>
      </c>
      <c r="K118" s="67">
        <v>3.0000000000000001E-3</v>
      </c>
      <c r="L118" s="67">
        <v>126.887</v>
      </c>
      <c r="M118" s="67">
        <v>5.0000000000000001E-3</v>
      </c>
      <c r="N118" s="66">
        <v>0.3</v>
      </c>
      <c r="O118" s="52">
        <v>25</v>
      </c>
      <c r="P118" s="52">
        <v>4</v>
      </c>
      <c r="Q118" s="69">
        <v>7.9</v>
      </c>
      <c r="R118" s="40"/>
      <c r="S118" s="40"/>
      <c r="T118" s="40">
        <v>2.7</v>
      </c>
      <c r="U118" s="40"/>
      <c r="V118" s="40"/>
      <c r="W118" s="36">
        <f t="shared" si="16"/>
        <v>2.166666666666667</v>
      </c>
      <c r="X118" s="40">
        <v>2.2000000000000002</v>
      </c>
      <c r="Y118" s="71">
        <v>3</v>
      </c>
      <c r="Z118" s="29" t="s">
        <v>8</v>
      </c>
      <c r="AA118" s="29" t="s">
        <v>5</v>
      </c>
      <c r="AB118" s="29" t="s">
        <v>20</v>
      </c>
      <c r="AC118" s="29"/>
      <c r="AD118" s="33">
        <v>1</v>
      </c>
      <c r="AE118" s="57"/>
      <c r="AF118" s="48">
        <f t="shared" si="15"/>
        <v>1258925411794173.5</v>
      </c>
    </row>
    <row r="119" spans="1:40" x14ac:dyDescent="0.2">
      <c r="A119" s="3" t="s">
        <v>155</v>
      </c>
      <c r="B119" s="53">
        <f t="shared" si="14"/>
        <v>45099.829814814817</v>
      </c>
      <c r="C119" s="27">
        <v>2023</v>
      </c>
      <c r="D119" s="27">
        <v>6</v>
      </c>
      <c r="E119" s="27">
        <v>22</v>
      </c>
      <c r="F119" s="27">
        <v>19</v>
      </c>
      <c r="G119" s="27">
        <v>54</v>
      </c>
      <c r="H119" s="66">
        <v>56.2</v>
      </c>
      <c r="I119" s="66">
        <v>0.1</v>
      </c>
      <c r="J119" s="67">
        <v>55.808</v>
      </c>
      <c r="K119" s="67">
        <v>4.0000000000000001E-3</v>
      </c>
      <c r="L119" s="67">
        <v>129.66200000000001</v>
      </c>
      <c r="M119" s="67">
        <v>6.0000000000000001E-3</v>
      </c>
      <c r="N119" s="66">
        <v>0.4</v>
      </c>
      <c r="O119" s="52">
        <v>24</v>
      </c>
      <c r="P119" s="52">
        <v>2</v>
      </c>
      <c r="Q119" s="69">
        <v>7.1</v>
      </c>
      <c r="R119" s="40"/>
      <c r="S119" s="40">
        <v>2.6</v>
      </c>
      <c r="T119" s="40">
        <v>2.6</v>
      </c>
      <c r="U119" s="40"/>
      <c r="V119" s="40"/>
      <c r="W119" s="36">
        <f t="shared" si="16"/>
        <v>1.7222222222222219</v>
      </c>
      <c r="X119" s="40">
        <v>1.7</v>
      </c>
      <c r="Y119" s="71">
        <v>3</v>
      </c>
      <c r="Z119" s="29" t="s">
        <v>8</v>
      </c>
      <c r="AA119" s="29" t="s">
        <v>5</v>
      </c>
      <c r="AB119" s="29" t="s">
        <v>20</v>
      </c>
      <c r="AC119" s="29"/>
      <c r="AD119" s="33">
        <v>1</v>
      </c>
      <c r="AE119" s="57"/>
      <c r="AF119" s="48">
        <f t="shared" si="15"/>
        <v>223872113856835.09</v>
      </c>
    </row>
    <row r="120" spans="1:40" x14ac:dyDescent="0.2">
      <c r="A120" s="3" t="s">
        <v>156</v>
      </c>
      <c r="B120" s="53">
        <f t="shared" si="14"/>
        <v>45100.119513888887</v>
      </c>
      <c r="C120" s="27">
        <v>2023</v>
      </c>
      <c r="D120" s="27">
        <v>6</v>
      </c>
      <c r="E120" s="27">
        <v>23</v>
      </c>
      <c r="F120" s="27">
        <v>2</v>
      </c>
      <c r="G120" s="27">
        <v>52</v>
      </c>
      <c r="H120" s="66">
        <v>6.3</v>
      </c>
      <c r="I120" s="66">
        <v>2.2000000000000002</v>
      </c>
      <c r="J120" s="67">
        <v>55.17</v>
      </c>
      <c r="K120" s="67">
        <v>0.13400000000000001</v>
      </c>
      <c r="L120" s="67">
        <v>132.136</v>
      </c>
      <c r="M120" s="67">
        <v>0.23400000000000001</v>
      </c>
      <c r="N120" s="66">
        <v>14.9</v>
      </c>
      <c r="O120" s="52">
        <v>20</v>
      </c>
      <c r="P120" s="52">
        <v>7</v>
      </c>
      <c r="Q120" s="69">
        <v>8.1</v>
      </c>
      <c r="R120" s="40"/>
      <c r="S120" s="40">
        <v>3.5</v>
      </c>
      <c r="T120" s="40">
        <v>3.2</v>
      </c>
      <c r="U120" s="40"/>
      <c r="V120" s="40"/>
      <c r="W120" s="36">
        <f t="shared" si="16"/>
        <v>2.2777777777777777</v>
      </c>
      <c r="X120" s="40">
        <v>2.2999999999999998</v>
      </c>
      <c r="Y120" s="71">
        <v>3</v>
      </c>
      <c r="Z120" s="29" t="s">
        <v>8</v>
      </c>
      <c r="AA120" s="29" t="s">
        <v>5</v>
      </c>
      <c r="AB120" s="29" t="s">
        <v>20</v>
      </c>
      <c r="AC120" s="29"/>
      <c r="AD120" s="33">
        <v>1</v>
      </c>
      <c r="AE120" s="57"/>
      <c r="AF120" s="48">
        <f t="shared" si="15"/>
        <v>1778279410038929</v>
      </c>
    </row>
    <row r="121" spans="1:40" x14ac:dyDescent="0.2">
      <c r="A121" s="3" t="s">
        <v>157</v>
      </c>
      <c r="B121" s="53">
        <f t="shared" si="14"/>
        <v>45101.065937500003</v>
      </c>
      <c r="C121" s="27">
        <v>2023</v>
      </c>
      <c r="D121" s="27">
        <v>6</v>
      </c>
      <c r="E121" s="27">
        <v>24</v>
      </c>
      <c r="F121" s="27">
        <v>1</v>
      </c>
      <c r="G121" s="27">
        <v>34</v>
      </c>
      <c r="H121" s="66">
        <v>57.5</v>
      </c>
      <c r="I121" s="66">
        <v>1.3</v>
      </c>
      <c r="J121" s="67">
        <v>53.29</v>
      </c>
      <c r="K121" s="67">
        <v>0.157</v>
      </c>
      <c r="L121" s="67">
        <v>133.81200000000001</v>
      </c>
      <c r="M121" s="67">
        <v>0.26200000000000001</v>
      </c>
      <c r="N121" s="66">
        <v>17.399999999999999</v>
      </c>
      <c r="O121" s="52">
        <v>5</v>
      </c>
      <c r="P121" s="52">
        <v>6</v>
      </c>
      <c r="Q121" s="69">
        <v>8.5</v>
      </c>
      <c r="R121" s="40"/>
      <c r="S121" s="40">
        <v>4</v>
      </c>
      <c r="T121" s="40">
        <v>3.5</v>
      </c>
      <c r="U121" s="40"/>
      <c r="V121" s="40"/>
      <c r="W121" s="36">
        <f t="shared" si="16"/>
        <v>2.5</v>
      </c>
      <c r="X121" s="40">
        <v>2.5</v>
      </c>
      <c r="Y121" s="71">
        <v>6</v>
      </c>
      <c r="Z121" s="29" t="s">
        <v>8</v>
      </c>
      <c r="AA121" s="29" t="s">
        <v>7</v>
      </c>
      <c r="AB121" s="29" t="s">
        <v>20</v>
      </c>
      <c r="AC121" s="29"/>
      <c r="AD121" s="33">
        <v>4</v>
      </c>
      <c r="AE121" s="57"/>
      <c r="AF121" s="48">
        <f t="shared" si="15"/>
        <v>3548133892335782</v>
      </c>
    </row>
    <row r="122" spans="1:40" x14ac:dyDescent="0.2">
      <c r="A122" s="3" t="s">
        <v>158</v>
      </c>
      <c r="B122" s="53">
        <f t="shared" si="14"/>
        <v>45102.200428240743</v>
      </c>
      <c r="C122" s="27">
        <v>2023</v>
      </c>
      <c r="D122" s="27">
        <v>6</v>
      </c>
      <c r="E122" s="27">
        <v>25</v>
      </c>
      <c r="F122" s="27">
        <v>4</v>
      </c>
      <c r="G122" s="27">
        <v>48</v>
      </c>
      <c r="H122" s="66">
        <v>37.4</v>
      </c>
      <c r="I122" s="66">
        <v>0.1</v>
      </c>
      <c r="J122" s="67">
        <v>51.106999999999999</v>
      </c>
      <c r="K122" s="67">
        <v>5.0000000000000001E-3</v>
      </c>
      <c r="L122" s="67">
        <v>136.96100000000001</v>
      </c>
      <c r="M122" s="67">
        <v>8.9999999999999993E-3</v>
      </c>
      <c r="N122" s="66">
        <v>0.6</v>
      </c>
      <c r="O122" s="52">
        <v>10</v>
      </c>
      <c r="P122" s="52">
        <v>10</v>
      </c>
      <c r="Q122" s="69">
        <v>9.4</v>
      </c>
      <c r="R122" s="40"/>
      <c r="S122" s="40">
        <v>4</v>
      </c>
      <c r="T122" s="40">
        <v>3.9</v>
      </c>
      <c r="U122" s="40"/>
      <c r="V122" s="40"/>
      <c r="W122" s="36">
        <f t="shared" si="16"/>
        <v>3</v>
      </c>
      <c r="X122" s="40">
        <v>3</v>
      </c>
      <c r="Y122" s="71">
        <v>5</v>
      </c>
      <c r="Z122" s="29" t="s">
        <v>8</v>
      </c>
      <c r="AA122" s="29" t="s">
        <v>7</v>
      </c>
      <c r="AB122" s="29" t="s">
        <v>20</v>
      </c>
      <c r="AC122" s="29"/>
      <c r="AD122" s="33">
        <v>4</v>
      </c>
      <c r="AE122" s="57"/>
      <c r="AF122" s="48">
        <f t="shared" si="15"/>
        <v>1.9952623149688948E+16</v>
      </c>
    </row>
    <row r="123" spans="1:40" x14ac:dyDescent="0.2">
      <c r="A123" s="3" t="s">
        <v>159</v>
      </c>
      <c r="B123" s="53">
        <f t="shared" si="14"/>
        <v>45104.411180555559</v>
      </c>
      <c r="C123" s="27">
        <v>2023</v>
      </c>
      <c r="D123" s="27">
        <v>6</v>
      </c>
      <c r="E123" s="27">
        <v>27</v>
      </c>
      <c r="F123" s="27">
        <v>9</v>
      </c>
      <c r="G123" s="27">
        <v>52</v>
      </c>
      <c r="H123" s="66">
        <v>6.6</v>
      </c>
      <c r="I123" s="66">
        <v>0.6</v>
      </c>
      <c r="J123" s="67">
        <v>54.243000000000002</v>
      </c>
      <c r="K123" s="67">
        <v>4.8000000000000001E-2</v>
      </c>
      <c r="L123" s="67">
        <v>127.333</v>
      </c>
      <c r="M123" s="67">
        <v>8.1000000000000003E-2</v>
      </c>
      <c r="N123" s="66">
        <v>5.3</v>
      </c>
      <c r="O123" s="52">
        <v>5</v>
      </c>
      <c r="P123" s="52">
        <v>8</v>
      </c>
      <c r="Q123" s="69">
        <v>6.1</v>
      </c>
      <c r="R123" s="40"/>
      <c r="S123" s="40"/>
      <c r="T123" s="40"/>
      <c r="U123" s="40"/>
      <c r="V123" s="40"/>
      <c r="W123" s="36">
        <f t="shared" si="16"/>
        <v>1.1666666666666665</v>
      </c>
      <c r="X123" s="40">
        <v>1.2</v>
      </c>
      <c r="Y123" s="71">
        <v>3</v>
      </c>
      <c r="Z123" s="29" t="s">
        <v>8</v>
      </c>
      <c r="AA123" s="29" t="s">
        <v>6</v>
      </c>
      <c r="AB123" s="29" t="s">
        <v>20</v>
      </c>
      <c r="AC123" s="29"/>
      <c r="AD123" s="33">
        <v>2</v>
      </c>
      <c r="AE123" s="57"/>
      <c r="AF123" s="48">
        <f t="shared" si="15"/>
        <v>39810717055349.93</v>
      </c>
      <c r="AG123" s="9"/>
      <c r="AH123" s="9"/>
      <c r="AI123" s="9"/>
      <c r="AJ123" s="9"/>
      <c r="AK123" s="9"/>
      <c r="AL123" s="9"/>
      <c r="AM123" s="9"/>
      <c r="AN123" s="9"/>
    </row>
    <row r="124" spans="1:40" x14ac:dyDescent="0.2">
      <c r="A124" s="3" t="s">
        <v>160</v>
      </c>
      <c r="B124" s="53">
        <f t="shared" si="14"/>
        <v>45104.984953703701</v>
      </c>
      <c r="C124" s="27">
        <v>2023</v>
      </c>
      <c r="D124" s="27">
        <v>6</v>
      </c>
      <c r="E124" s="27">
        <v>27</v>
      </c>
      <c r="F124" s="27">
        <v>23</v>
      </c>
      <c r="G124" s="27">
        <v>38</v>
      </c>
      <c r="H124" s="66">
        <v>20</v>
      </c>
      <c r="I124" s="66">
        <v>1.1000000000000001</v>
      </c>
      <c r="J124" s="67">
        <v>42.082999999999998</v>
      </c>
      <c r="K124" s="67">
        <v>0.189</v>
      </c>
      <c r="L124" s="67">
        <v>134.143</v>
      </c>
      <c r="M124" s="67">
        <v>0.254</v>
      </c>
      <c r="N124" s="66">
        <v>21</v>
      </c>
      <c r="O124" s="52">
        <v>442</v>
      </c>
      <c r="P124" s="52">
        <v>10</v>
      </c>
      <c r="Q124" s="69"/>
      <c r="R124" s="40">
        <v>6</v>
      </c>
      <c r="S124" s="40">
        <v>6.2</v>
      </c>
      <c r="T124" s="40">
        <v>5.9</v>
      </c>
      <c r="U124" s="40"/>
      <c r="V124" s="49">
        <v>6.096E+17</v>
      </c>
      <c r="W124" s="36">
        <f>0.667*(LOG10(V124)-9.1)</f>
        <v>5.7929249872071402</v>
      </c>
      <c r="X124" s="40">
        <v>5.8</v>
      </c>
      <c r="Y124" s="71">
        <v>14</v>
      </c>
      <c r="Z124" s="29" t="s">
        <v>8</v>
      </c>
      <c r="AA124" s="29" t="s">
        <v>28</v>
      </c>
      <c r="AB124" s="29" t="s">
        <v>20</v>
      </c>
      <c r="AC124" s="29"/>
      <c r="AD124" s="33">
        <v>5</v>
      </c>
      <c r="AE124" s="57"/>
      <c r="AF124" s="48">
        <f t="shared" si="15"/>
        <v>3.1622776601683893E+20</v>
      </c>
    </row>
    <row r="125" spans="1:40" x14ac:dyDescent="0.2">
      <c r="A125" s="3" t="s">
        <v>161</v>
      </c>
      <c r="B125" s="53">
        <f t="shared" si="14"/>
        <v>45107.552106481482</v>
      </c>
      <c r="C125" s="27">
        <v>2023</v>
      </c>
      <c r="D125" s="27">
        <v>6</v>
      </c>
      <c r="E125" s="27">
        <v>30</v>
      </c>
      <c r="F125" s="27">
        <v>13</v>
      </c>
      <c r="G125" s="27">
        <v>15</v>
      </c>
      <c r="H125" s="66">
        <v>2.4</v>
      </c>
      <c r="I125" s="66">
        <v>0.3</v>
      </c>
      <c r="J125" s="67">
        <v>52.838000000000001</v>
      </c>
      <c r="K125" s="67">
        <v>1.6E-2</v>
      </c>
      <c r="L125" s="67">
        <v>128.40100000000001</v>
      </c>
      <c r="M125" s="67">
        <v>2.7E-2</v>
      </c>
      <c r="N125" s="66">
        <v>1.8</v>
      </c>
      <c r="O125" s="52">
        <v>28</v>
      </c>
      <c r="P125" s="52">
        <v>2</v>
      </c>
      <c r="Q125" s="69">
        <v>7.6</v>
      </c>
      <c r="R125" s="40"/>
      <c r="S125" s="40"/>
      <c r="T125" s="40">
        <v>2.2000000000000002</v>
      </c>
      <c r="U125" s="40"/>
      <c r="V125" s="40"/>
      <c r="W125" s="36">
        <f>(Q125-4)/1.8</f>
        <v>1.9999999999999998</v>
      </c>
      <c r="X125" s="40">
        <v>2</v>
      </c>
      <c r="Y125" s="71">
        <v>3</v>
      </c>
      <c r="Z125" s="29" t="s">
        <v>8</v>
      </c>
      <c r="AA125" s="29" t="s">
        <v>21</v>
      </c>
      <c r="AB125" s="29" t="s">
        <v>20</v>
      </c>
      <c r="AC125" s="29"/>
      <c r="AD125" s="33">
        <v>3</v>
      </c>
      <c r="AE125" s="57"/>
      <c r="AF125" s="48">
        <f t="shared" si="15"/>
        <v>630957344480198.25</v>
      </c>
    </row>
    <row r="126" spans="1:40" x14ac:dyDescent="0.2">
      <c r="A126" s="3" t="s">
        <v>162</v>
      </c>
      <c r="B126" s="53">
        <f t="shared" si="14"/>
        <v>45108.66783564815</v>
      </c>
      <c r="C126" s="27">
        <v>2023</v>
      </c>
      <c r="D126" s="27">
        <v>7</v>
      </c>
      <c r="E126" s="27">
        <v>1</v>
      </c>
      <c r="F126" s="27">
        <v>16</v>
      </c>
      <c r="G126" s="27">
        <v>1</v>
      </c>
      <c r="H126" s="66">
        <v>41.3</v>
      </c>
      <c r="I126" s="66">
        <v>0.1</v>
      </c>
      <c r="J126" s="67">
        <v>53.878</v>
      </c>
      <c r="K126" s="67">
        <v>1.2E-2</v>
      </c>
      <c r="L126" s="67">
        <v>128.601</v>
      </c>
      <c r="M126" s="67">
        <v>0.02</v>
      </c>
      <c r="N126" s="66">
        <v>1.3</v>
      </c>
      <c r="O126" s="52">
        <v>2</v>
      </c>
      <c r="P126" s="52">
        <v>4</v>
      </c>
      <c r="Q126" s="69">
        <v>7.6</v>
      </c>
      <c r="R126" s="40"/>
      <c r="S126" s="40"/>
      <c r="T126" s="40">
        <v>2</v>
      </c>
      <c r="U126" s="40"/>
      <c r="V126" s="40"/>
      <c r="W126" s="36">
        <f>(Q126-4)/1.8</f>
        <v>1.9999999999999998</v>
      </c>
      <c r="X126" s="40">
        <v>2</v>
      </c>
      <c r="Y126" s="71">
        <v>3</v>
      </c>
      <c r="Z126" s="29" t="s">
        <v>8</v>
      </c>
      <c r="AA126" s="29" t="s">
        <v>6</v>
      </c>
      <c r="AB126" s="29" t="s">
        <v>20</v>
      </c>
      <c r="AC126" s="29"/>
      <c r="AD126" s="33">
        <v>2</v>
      </c>
      <c r="AE126" s="57"/>
      <c r="AF126" s="48">
        <f t="shared" si="15"/>
        <v>630957344480198.25</v>
      </c>
    </row>
    <row r="127" spans="1:40" x14ac:dyDescent="0.2">
      <c r="A127" s="3" t="s">
        <v>163</v>
      </c>
      <c r="B127" s="53">
        <f t="shared" si="14"/>
        <v>45114.751527777778</v>
      </c>
      <c r="C127" s="27">
        <v>2023</v>
      </c>
      <c r="D127" s="27">
        <v>7</v>
      </c>
      <c r="E127" s="27">
        <v>7</v>
      </c>
      <c r="F127" s="27">
        <v>18</v>
      </c>
      <c r="G127" s="27">
        <v>2</v>
      </c>
      <c r="H127" s="66">
        <v>12.9</v>
      </c>
      <c r="I127" s="66">
        <v>0.2</v>
      </c>
      <c r="J127" s="67">
        <v>55.85</v>
      </c>
      <c r="K127" s="67">
        <v>6.0000000000000001E-3</v>
      </c>
      <c r="L127" s="67">
        <v>124.547</v>
      </c>
      <c r="M127" s="67">
        <v>1.0999999999999999E-2</v>
      </c>
      <c r="N127" s="66">
        <v>0.7</v>
      </c>
      <c r="O127" s="52">
        <v>19</v>
      </c>
      <c r="P127" s="52">
        <v>9</v>
      </c>
      <c r="Q127" s="69">
        <v>8.1</v>
      </c>
      <c r="R127" s="40"/>
      <c r="S127" s="40">
        <v>3.1</v>
      </c>
      <c r="T127" s="40">
        <v>2.8</v>
      </c>
      <c r="U127" s="40"/>
      <c r="V127" s="40"/>
      <c r="W127" s="36">
        <f>(Q127-4)/1.8</f>
        <v>2.2777777777777777</v>
      </c>
      <c r="X127" s="40">
        <v>2.2999999999999998</v>
      </c>
      <c r="Y127" s="71">
        <v>4</v>
      </c>
      <c r="Z127" s="29" t="s">
        <v>8</v>
      </c>
      <c r="AA127" s="29" t="s">
        <v>5</v>
      </c>
      <c r="AB127" s="29" t="s">
        <v>20</v>
      </c>
      <c r="AC127" s="29"/>
      <c r="AD127" s="33">
        <v>1</v>
      </c>
      <c r="AE127" s="57"/>
      <c r="AF127" s="48">
        <f t="shared" si="15"/>
        <v>1778279410038929</v>
      </c>
    </row>
    <row r="128" spans="1:40" x14ac:dyDescent="0.2">
      <c r="A128" s="3" t="s">
        <v>164</v>
      </c>
      <c r="B128" s="53">
        <f t="shared" si="14"/>
        <v>45115.387766203705</v>
      </c>
      <c r="C128" s="27">
        <v>2023</v>
      </c>
      <c r="D128" s="27">
        <v>7</v>
      </c>
      <c r="E128" s="27">
        <v>8</v>
      </c>
      <c r="F128" s="27">
        <v>9</v>
      </c>
      <c r="G128" s="27">
        <v>18</v>
      </c>
      <c r="H128" s="66">
        <v>23.3</v>
      </c>
      <c r="I128" s="66">
        <v>0.1</v>
      </c>
      <c r="J128" s="67">
        <v>51.988999999999997</v>
      </c>
      <c r="K128" s="67">
        <v>5.8999999999999997E-2</v>
      </c>
      <c r="L128" s="67">
        <v>131.749</v>
      </c>
      <c r="M128" s="67">
        <v>9.5000000000000001E-2</v>
      </c>
      <c r="N128" s="66">
        <v>6.5</v>
      </c>
      <c r="O128" s="52">
        <v>8</v>
      </c>
      <c r="P128" s="52">
        <v>9</v>
      </c>
      <c r="Q128" s="69">
        <v>8.1999999999999993</v>
      </c>
      <c r="R128" s="40"/>
      <c r="S128" s="40">
        <v>3.6</v>
      </c>
      <c r="T128" s="40">
        <v>3.4</v>
      </c>
      <c r="U128" s="40"/>
      <c r="V128" s="40"/>
      <c r="W128" s="36">
        <f>(Q128-4)/1.8</f>
        <v>2.333333333333333</v>
      </c>
      <c r="X128" s="40">
        <v>2.2999999999999998</v>
      </c>
      <c r="Y128" s="71">
        <v>6</v>
      </c>
      <c r="Z128" s="29" t="s">
        <v>8</v>
      </c>
      <c r="AA128" s="29" t="s">
        <v>7</v>
      </c>
      <c r="AB128" s="29" t="s">
        <v>20</v>
      </c>
      <c r="AC128" s="29"/>
      <c r="AD128" s="33">
        <v>4</v>
      </c>
      <c r="AE128" s="57"/>
      <c r="AF128" s="48">
        <f t="shared" si="15"/>
        <v>1778279410038929</v>
      </c>
    </row>
    <row r="129" spans="1:42" x14ac:dyDescent="0.2">
      <c r="A129" s="3" t="s">
        <v>165</v>
      </c>
      <c r="B129" s="53">
        <f t="shared" si="14"/>
        <v>45115.881886574076</v>
      </c>
      <c r="C129" s="27">
        <v>2023</v>
      </c>
      <c r="D129" s="27">
        <v>7</v>
      </c>
      <c r="E129" s="27">
        <v>8</v>
      </c>
      <c r="F129" s="27">
        <v>21</v>
      </c>
      <c r="G129" s="27">
        <v>9</v>
      </c>
      <c r="H129" s="66">
        <v>55.1</v>
      </c>
      <c r="I129" s="66">
        <v>4.9000000000000004</v>
      </c>
      <c r="J129" s="67">
        <v>54.317</v>
      </c>
      <c r="K129" s="67">
        <v>0.378</v>
      </c>
      <c r="L129" s="67">
        <v>126.05800000000001</v>
      </c>
      <c r="M129" s="67">
        <v>0.64700000000000002</v>
      </c>
      <c r="N129" s="66">
        <v>42</v>
      </c>
      <c r="O129" s="52">
        <v>27</v>
      </c>
      <c r="P129" s="52">
        <v>10</v>
      </c>
      <c r="Q129" s="69">
        <v>8.8000000000000007</v>
      </c>
      <c r="R129" s="40"/>
      <c r="S129" s="40">
        <v>3.5</v>
      </c>
      <c r="T129" s="40">
        <v>3</v>
      </c>
      <c r="U129" s="40"/>
      <c r="V129" s="40"/>
      <c r="W129" s="36">
        <f>(Q129-4)/1.8</f>
        <v>2.666666666666667</v>
      </c>
      <c r="X129" s="40">
        <v>2.7</v>
      </c>
      <c r="Y129" s="71">
        <v>6</v>
      </c>
      <c r="Z129" s="29" t="s">
        <v>8</v>
      </c>
      <c r="AA129" s="29" t="s">
        <v>6</v>
      </c>
      <c r="AB129" s="29" t="s">
        <v>20</v>
      </c>
      <c r="AC129" s="29"/>
      <c r="AD129" s="33">
        <v>2</v>
      </c>
      <c r="AE129" s="57"/>
      <c r="AF129" s="48">
        <f t="shared" si="15"/>
        <v>7079457843841414</v>
      </c>
    </row>
    <row r="130" spans="1:42" x14ac:dyDescent="0.2">
      <c r="A130" s="3" t="s">
        <v>166</v>
      </c>
      <c r="B130" s="53">
        <f t="shared" si="14"/>
        <v>45124.008923611109</v>
      </c>
      <c r="C130" s="27">
        <v>2023</v>
      </c>
      <c r="D130" s="27">
        <v>7</v>
      </c>
      <c r="E130" s="27">
        <v>17</v>
      </c>
      <c r="F130" s="27">
        <v>0</v>
      </c>
      <c r="G130" s="27">
        <v>12</v>
      </c>
      <c r="H130" s="66">
        <v>51.1</v>
      </c>
      <c r="I130" s="66">
        <v>1.5</v>
      </c>
      <c r="J130" s="67">
        <v>43.555</v>
      </c>
      <c r="K130" s="67">
        <v>0.08</v>
      </c>
      <c r="L130" s="67">
        <v>136.571</v>
      </c>
      <c r="M130" s="67">
        <v>0.11</v>
      </c>
      <c r="N130" s="66">
        <v>8.9</v>
      </c>
      <c r="O130" s="52">
        <v>398</v>
      </c>
      <c r="P130" s="52">
        <v>27</v>
      </c>
      <c r="Q130" s="69"/>
      <c r="R130" s="40"/>
      <c r="S130" s="40">
        <v>3.5</v>
      </c>
      <c r="T130" s="40">
        <v>3.8</v>
      </c>
      <c r="U130" s="40"/>
      <c r="V130" s="40"/>
      <c r="W130" s="36">
        <f>T130</f>
        <v>3.8</v>
      </c>
      <c r="X130" s="40">
        <v>3.8</v>
      </c>
      <c r="Y130" s="71">
        <v>6</v>
      </c>
      <c r="Z130" s="29" t="s">
        <v>8</v>
      </c>
      <c r="AA130" s="29" t="s">
        <v>28</v>
      </c>
      <c r="AB130" s="29" t="s">
        <v>20</v>
      </c>
      <c r="AC130" s="29"/>
      <c r="AD130" s="33">
        <v>5</v>
      </c>
      <c r="AE130" s="57"/>
      <c r="AF130" s="48">
        <f t="shared" si="15"/>
        <v>3.1622776601683898E+17</v>
      </c>
    </row>
    <row r="131" spans="1:42" x14ac:dyDescent="0.2">
      <c r="A131" s="3" t="s">
        <v>168</v>
      </c>
      <c r="B131" s="53">
        <f t="shared" si="14"/>
        <v>45133.855636574073</v>
      </c>
      <c r="C131" s="27">
        <v>2023</v>
      </c>
      <c r="D131" s="27">
        <v>7</v>
      </c>
      <c r="E131" s="27">
        <v>26</v>
      </c>
      <c r="F131" s="27">
        <v>20</v>
      </c>
      <c r="G131" s="27">
        <v>32</v>
      </c>
      <c r="H131" s="66">
        <v>7.7</v>
      </c>
      <c r="I131" s="66">
        <v>1.9</v>
      </c>
      <c r="J131" s="67">
        <v>54.47</v>
      </c>
      <c r="K131" s="67">
        <v>0.115</v>
      </c>
      <c r="L131" s="67">
        <v>132.821</v>
      </c>
      <c r="M131" s="67">
        <v>0.19800000000000001</v>
      </c>
      <c r="N131" s="66">
        <v>12.8</v>
      </c>
      <c r="O131" s="52">
        <v>20</v>
      </c>
      <c r="P131" s="52">
        <v>6</v>
      </c>
      <c r="Q131" s="69">
        <v>7.2</v>
      </c>
      <c r="R131" s="40"/>
      <c r="S131" s="40"/>
      <c r="T131" s="40">
        <v>2.8</v>
      </c>
      <c r="U131" s="40"/>
      <c r="V131" s="40"/>
      <c r="W131" s="36">
        <f t="shared" ref="W131:W138" si="17">(Q131-4)/1.8</f>
        <v>1.7777777777777779</v>
      </c>
      <c r="X131" s="40">
        <v>1.8</v>
      </c>
      <c r="Y131" s="71">
        <v>3</v>
      </c>
      <c r="Z131" s="29" t="s">
        <v>8</v>
      </c>
      <c r="AA131" s="29" t="s">
        <v>5</v>
      </c>
      <c r="AB131" s="29" t="s">
        <v>20</v>
      </c>
      <c r="AC131" s="29"/>
      <c r="AD131" s="33">
        <v>1</v>
      </c>
      <c r="AE131" s="57"/>
      <c r="AF131" s="48">
        <f t="shared" ref="AF131:AF154" si="18">POWER(10,11.8+1.5*X131)</f>
        <v>316227766016839.06</v>
      </c>
    </row>
    <row r="132" spans="1:42" x14ac:dyDescent="0.2">
      <c r="A132" s="3" t="s">
        <v>169</v>
      </c>
      <c r="B132" s="53">
        <f t="shared" si="14"/>
        <v>45135.8984837963</v>
      </c>
      <c r="C132" s="27">
        <v>2023</v>
      </c>
      <c r="D132" s="27">
        <v>7</v>
      </c>
      <c r="E132" s="27">
        <v>28</v>
      </c>
      <c r="F132" s="27">
        <v>21</v>
      </c>
      <c r="G132" s="27">
        <v>33</v>
      </c>
      <c r="H132" s="66">
        <v>49.8</v>
      </c>
      <c r="I132" s="66">
        <v>0.2</v>
      </c>
      <c r="J132" s="67">
        <v>55.802</v>
      </c>
      <c r="K132" s="67">
        <v>1.7999999999999999E-2</v>
      </c>
      <c r="L132" s="67">
        <v>129.42699999999999</v>
      </c>
      <c r="M132" s="67">
        <v>3.2000000000000001E-2</v>
      </c>
      <c r="N132" s="66">
        <v>2</v>
      </c>
      <c r="O132" s="52">
        <v>8</v>
      </c>
      <c r="P132" s="52">
        <v>2</v>
      </c>
      <c r="Q132" s="69">
        <v>6.6</v>
      </c>
      <c r="R132" s="40"/>
      <c r="S132" s="40"/>
      <c r="T132" s="40">
        <v>2.5</v>
      </c>
      <c r="U132" s="40"/>
      <c r="V132" s="40"/>
      <c r="W132" s="36">
        <f t="shared" si="17"/>
        <v>1.4444444444444442</v>
      </c>
      <c r="X132" s="40">
        <v>1.4</v>
      </c>
      <c r="Y132" s="71">
        <v>4</v>
      </c>
      <c r="Z132" s="29" t="s">
        <v>8</v>
      </c>
      <c r="AA132" s="29" t="s">
        <v>5</v>
      </c>
      <c r="AB132" s="29" t="s">
        <v>20</v>
      </c>
      <c r="AC132" s="29"/>
      <c r="AD132" s="33">
        <v>1</v>
      </c>
      <c r="AE132" s="57"/>
      <c r="AF132" s="48">
        <f t="shared" si="18"/>
        <v>79432823472428.328</v>
      </c>
    </row>
    <row r="133" spans="1:42" x14ac:dyDescent="0.2">
      <c r="A133" s="3" t="s">
        <v>170</v>
      </c>
      <c r="B133" s="53">
        <f t="shared" ref="B133:B164" si="19">DATE(C133,D133,E133)+TIME(F133,G133,H133)</f>
        <v>45136.497824074075</v>
      </c>
      <c r="C133" s="27">
        <v>2023</v>
      </c>
      <c r="D133" s="27">
        <v>7</v>
      </c>
      <c r="E133" s="27">
        <v>29</v>
      </c>
      <c r="F133" s="27">
        <v>11</v>
      </c>
      <c r="G133" s="27">
        <v>56</v>
      </c>
      <c r="H133" s="66">
        <v>52.2</v>
      </c>
      <c r="I133" s="66">
        <v>6.5</v>
      </c>
      <c r="J133" s="67">
        <v>55.302</v>
      </c>
      <c r="K133" s="67">
        <v>0.46800000000000003</v>
      </c>
      <c r="L133" s="67">
        <v>128.80199999999999</v>
      </c>
      <c r="M133" s="67">
        <v>0.82099999999999995</v>
      </c>
      <c r="N133" s="66">
        <v>52</v>
      </c>
      <c r="O133" s="52">
        <v>5</v>
      </c>
      <c r="P133" s="52">
        <v>6</v>
      </c>
      <c r="Q133" s="69">
        <v>8</v>
      </c>
      <c r="R133" s="40"/>
      <c r="S133" s="40">
        <v>3.1</v>
      </c>
      <c r="T133" s="40">
        <v>2.7</v>
      </c>
      <c r="U133" s="40"/>
      <c r="V133" s="40"/>
      <c r="W133" s="36">
        <f t="shared" si="17"/>
        <v>2.2222222222222223</v>
      </c>
      <c r="X133" s="40">
        <v>2.2000000000000002</v>
      </c>
      <c r="Y133" s="71">
        <v>5</v>
      </c>
      <c r="Z133" s="29" t="s">
        <v>8</v>
      </c>
      <c r="AA133" s="29" t="s">
        <v>5</v>
      </c>
      <c r="AB133" s="29" t="s">
        <v>20</v>
      </c>
      <c r="AC133" s="29"/>
      <c r="AD133" s="33">
        <v>1</v>
      </c>
      <c r="AE133" s="57"/>
      <c r="AF133" s="48">
        <f t="shared" si="18"/>
        <v>1258925411794173.5</v>
      </c>
    </row>
    <row r="134" spans="1:42" x14ac:dyDescent="0.2">
      <c r="A134" s="3" t="s">
        <v>171</v>
      </c>
      <c r="B134" s="53">
        <f t="shared" si="19"/>
        <v>45141.601018518515</v>
      </c>
      <c r="C134" s="28">
        <v>2023</v>
      </c>
      <c r="D134" s="22">
        <v>8</v>
      </c>
      <c r="E134" s="22">
        <v>3</v>
      </c>
      <c r="F134" s="22">
        <v>14</v>
      </c>
      <c r="G134" s="22">
        <v>25</v>
      </c>
      <c r="H134" s="66">
        <v>28.1</v>
      </c>
      <c r="I134" s="66">
        <v>1.2</v>
      </c>
      <c r="J134" s="67">
        <v>54.198999999999998</v>
      </c>
      <c r="K134" s="67">
        <v>5.1999999999999998E-2</v>
      </c>
      <c r="L134" s="67">
        <v>126.248</v>
      </c>
      <c r="M134" s="67">
        <v>8.8999999999999996E-2</v>
      </c>
      <c r="N134" s="66">
        <v>5.8</v>
      </c>
      <c r="O134" s="52">
        <v>17</v>
      </c>
      <c r="P134" s="52">
        <v>6</v>
      </c>
      <c r="Q134" s="68">
        <v>6.7</v>
      </c>
      <c r="R134" s="34"/>
      <c r="S134" s="34">
        <v>2.6</v>
      </c>
      <c r="T134" s="34">
        <v>1.5</v>
      </c>
      <c r="U134" s="34"/>
      <c r="V134" s="34"/>
      <c r="W134" s="36">
        <f t="shared" si="17"/>
        <v>1.5</v>
      </c>
      <c r="X134" s="40">
        <v>1.5</v>
      </c>
      <c r="Y134" s="37">
        <v>4</v>
      </c>
      <c r="Z134" s="28" t="s">
        <v>8</v>
      </c>
      <c r="AA134" s="23" t="s">
        <v>6</v>
      </c>
      <c r="AB134" s="46" t="s">
        <v>20</v>
      </c>
      <c r="AC134" s="38"/>
      <c r="AD134" s="35">
        <v>2</v>
      </c>
      <c r="AE134" s="54"/>
      <c r="AF134" s="48">
        <f t="shared" si="18"/>
        <v>112201845430197.23</v>
      </c>
    </row>
    <row r="135" spans="1:42" x14ac:dyDescent="0.2">
      <c r="A135" s="3" t="s">
        <v>172</v>
      </c>
      <c r="B135" s="53">
        <f t="shared" si="19"/>
        <v>45141.789421296293</v>
      </c>
      <c r="C135" s="28">
        <v>2023</v>
      </c>
      <c r="D135" s="22">
        <v>8</v>
      </c>
      <c r="E135" s="22">
        <v>3</v>
      </c>
      <c r="F135" s="22">
        <v>18</v>
      </c>
      <c r="G135" s="22">
        <v>56</v>
      </c>
      <c r="H135" s="66">
        <v>46.3</v>
      </c>
      <c r="I135" s="66">
        <v>4</v>
      </c>
      <c r="J135" s="67">
        <v>55.783999999999999</v>
      </c>
      <c r="K135" s="67">
        <v>0.25</v>
      </c>
      <c r="L135" s="67">
        <v>124.544</v>
      </c>
      <c r="M135" s="67">
        <v>0.44400000000000001</v>
      </c>
      <c r="N135" s="66">
        <v>27.8</v>
      </c>
      <c r="O135" s="52">
        <v>19</v>
      </c>
      <c r="P135" s="52">
        <v>9</v>
      </c>
      <c r="Q135" s="68">
        <v>7.3</v>
      </c>
      <c r="R135" s="34"/>
      <c r="S135" s="34">
        <v>2.6</v>
      </c>
      <c r="T135" s="34">
        <v>2.7</v>
      </c>
      <c r="U135" s="34"/>
      <c r="V135" s="34"/>
      <c r="W135" s="36">
        <f t="shared" si="17"/>
        <v>1.8333333333333333</v>
      </c>
      <c r="X135" s="40">
        <v>1.8</v>
      </c>
      <c r="Y135" s="37">
        <v>5</v>
      </c>
      <c r="Z135" s="28" t="s">
        <v>8</v>
      </c>
      <c r="AA135" s="23" t="s">
        <v>5</v>
      </c>
      <c r="AB135" s="46" t="s">
        <v>20</v>
      </c>
      <c r="AC135" s="38"/>
      <c r="AD135" s="35">
        <v>1</v>
      </c>
      <c r="AE135" s="54"/>
      <c r="AF135" s="48">
        <f t="shared" si="18"/>
        <v>316227766016839.06</v>
      </c>
    </row>
    <row r="136" spans="1:42" x14ac:dyDescent="0.2">
      <c r="A136" s="3" t="s">
        <v>173</v>
      </c>
      <c r="B136" s="53">
        <f t="shared" si="19"/>
        <v>45143.864155092589</v>
      </c>
      <c r="C136" s="28">
        <v>2023</v>
      </c>
      <c r="D136" s="22">
        <v>8</v>
      </c>
      <c r="E136" s="22">
        <v>5</v>
      </c>
      <c r="F136" s="22">
        <v>20</v>
      </c>
      <c r="G136" s="22">
        <v>44</v>
      </c>
      <c r="H136" s="66">
        <v>23.3</v>
      </c>
      <c r="I136" s="66">
        <v>0.1</v>
      </c>
      <c r="J136" s="67">
        <v>54.05</v>
      </c>
      <c r="K136" s="67">
        <v>3.0000000000000001E-3</v>
      </c>
      <c r="L136" s="67">
        <v>127.881</v>
      </c>
      <c r="M136" s="67">
        <v>5.0000000000000001E-3</v>
      </c>
      <c r="N136" s="66">
        <v>0.3</v>
      </c>
      <c r="O136" s="52">
        <v>6</v>
      </c>
      <c r="P136" s="52">
        <v>3</v>
      </c>
      <c r="Q136" s="68">
        <v>6.5</v>
      </c>
      <c r="R136" s="34"/>
      <c r="S136" s="34">
        <v>2.5</v>
      </c>
      <c r="T136" s="34">
        <v>1</v>
      </c>
      <c r="U136" s="34"/>
      <c r="V136" s="34"/>
      <c r="W136" s="36">
        <f t="shared" si="17"/>
        <v>1.3888888888888888</v>
      </c>
      <c r="X136" s="40">
        <v>1.4</v>
      </c>
      <c r="Y136" s="37">
        <v>4</v>
      </c>
      <c r="Z136" s="28" t="s">
        <v>8</v>
      </c>
      <c r="AA136" s="23" t="s">
        <v>6</v>
      </c>
      <c r="AB136" s="46" t="s">
        <v>20</v>
      </c>
      <c r="AC136" s="38"/>
      <c r="AD136" s="35">
        <v>2</v>
      </c>
      <c r="AE136" s="54"/>
      <c r="AF136" s="48">
        <f t="shared" si="18"/>
        <v>79432823472428.328</v>
      </c>
    </row>
    <row r="137" spans="1:42" x14ac:dyDescent="0.2">
      <c r="A137" s="3" t="s">
        <v>174</v>
      </c>
      <c r="B137" s="53">
        <f t="shared" si="19"/>
        <v>45145.669849537036</v>
      </c>
      <c r="C137" s="28">
        <v>2023</v>
      </c>
      <c r="D137" s="22">
        <v>8</v>
      </c>
      <c r="E137" s="22">
        <v>7</v>
      </c>
      <c r="F137" s="22">
        <v>16</v>
      </c>
      <c r="G137" s="22">
        <v>4</v>
      </c>
      <c r="H137" s="66">
        <v>35.6</v>
      </c>
      <c r="I137" s="66">
        <v>0.9</v>
      </c>
      <c r="J137" s="67">
        <v>53.042999999999999</v>
      </c>
      <c r="K137" s="67">
        <v>5.8999999999999997E-2</v>
      </c>
      <c r="L137" s="67">
        <v>132.46899999999999</v>
      </c>
      <c r="M137" s="67">
        <v>9.9000000000000005E-2</v>
      </c>
      <c r="N137" s="66">
        <v>6.6</v>
      </c>
      <c r="O137" s="52">
        <v>20</v>
      </c>
      <c r="P137" s="52">
        <v>6</v>
      </c>
      <c r="Q137" s="68">
        <v>7.1</v>
      </c>
      <c r="R137" s="34"/>
      <c r="S137" s="34">
        <v>2.9</v>
      </c>
      <c r="T137" s="34">
        <v>2.7</v>
      </c>
      <c r="U137" s="34"/>
      <c r="V137" s="34"/>
      <c r="W137" s="36">
        <f t="shared" si="17"/>
        <v>1.7222222222222219</v>
      </c>
      <c r="X137" s="40">
        <v>1.7</v>
      </c>
      <c r="Y137" s="37">
        <v>4</v>
      </c>
      <c r="Z137" s="28" t="s">
        <v>8</v>
      </c>
      <c r="AA137" s="23" t="s">
        <v>6</v>
      </c>
      <c r="AB137" s="46" t="s">
        <v>20</v>
      </c>
      <c r="AC137" s="38"/>
      <c r="AD137" s="35">
        <v>2</v>
      </c>
      <c r="AE137" s="54"/>
      <c r="AF137" s="48">
        <f t="shared" si="18"/>
        <v>223872113856835.09</v>
      </c>
    </row>
    <row r="138" spans="1:42" x14ac:dyDescent="0.2">
      <c r="A138" s="3" t="s">
        <v>175</v>
      </c>
      <c r="B138" s="53">
        <f t="shared" si="19"/>
        <v>45145.705497685187</v>
      </c>
      <c r="C138" s="28">
        <v>2023</v>
      </c>
      <c r="D138" s="22">
        <v>8</v>
      </c>
      <c r="E138" s="22">
        <v>7</v>
      </c>
      <c r="F138" s="22">
        <v>16</v>
      </c>
      <c r="G138" s="22">
        <v>55</v>
      </c>
      <c r="H138" s="66">
        <v>55.4</v>
      </c>
      <c r="I138" s="66">
        <v>0.1</v>
      </c>
      <c r="J138" s="67">
        <v>54.664999999999999</v>
      </c>
      <c r="K138" s="67">
        <v>2.7E-2</v>
      </c>
      <c r="L138" s="67">
        <v>126.479</v>
      </c>
      <c r="M138" s="67">
        <v>4.7E-2</v>
      </c>
      <c r="N138" s="66">
        <v>3</v>
      </c>
      <c r="O138" s="52">
        <v>8</v>
      </c>
      <c r="P138" s="52">
        <v>2</v>
      </c>
      <c r="Q138" s="68">
        <v>6.4</v>
      </c>
      <c r="R138" s="34"/>
      <c r="S138" s="34"/>
      <c r="T138" s="34">
        <v>1.8</v>
      </c>
      <c r="U138" s="34"/>
      <c r="V138" s="34"/>
      <c r="W138" s="36">
        <f t="shared" si="17"/>
        <v>1.3333333333333335</v>
      </c>
      <c r="X138" s="40">
        <v>1.3</v>
      </c>
      <c r="Y138" s="37">
        <v>4</v>
      </c>
      <c r="Z138" s="28" t="s">
        <v>8</v>
      </c>
      <c r="AA138" s="23" t="s">
        <v>6</v>
      </c>
      <c r="AB138" s="46" t="s">
        <v>20</v>
      </c>
      <c r="AC138" s="38"/>
      <c r="AD138" s="35">
        <v>2</v>
      </c>
      <c r="AE138" s="54"/>
      <c r="AF138" s="48">
        <f t="shared" si="18"/>
        <v>56234132519035.117</v>
      </c>
    </row>
    <row r="139" spans="1:42" x14ac:dyDescent="0.2">
      <c r="A139" s="3" t="s">
        <v>176</v>
      </c>
      <c r="B139" s="53">
        <f t="shared" si="19"/>
        <v>45150.440312500003</v>
      </c>
      <c r="C139" s="28">
        <v>2023</v>
      </c>
      <c r="D139" s="22">
        <v>8</v>
      </c>
      <c r="E139" s="22">
        <v>12</v>
      </c>
      <c r="F139" s="22">
        <v>10</v>
      </c>
      <c r="G139" s="22">
        <v>34</v>
      </c>
      <c r="H139" s="66">
        <v>3.8</v>
      </c>
      <c r="I139" s="66">
        <v>0.7</v>
      </c>
      <c r="J139" s="67">
        <v>54.533000000000001</v>
      </c>
      <c r="K139" s="67">
        <v>4.3999999999999997E-2</v>
      </c>
      <c r="L139" s="67">
        <v>130.97999999999999</v>
      </c>
      <c r="M139" s="67">
        <v>7.5999999999999998E-2</v>
      </c>
      <c r="N139" s="66">
        <v>4.9000000000000004</v>
      </c>
      <c r="O139" s="52">
        <v>19</v>
      </c>
      <c r="P139" s="52">
        <v>2</v>
      </c>
      <c r="Q139" s="68"/>
      <c r="R139" s="34"/>
      <c r="S139" s="34">
        <v>2</v>
      </c>
      <c r="T139" s="34">
        <v>2.7</v>
      </c>
      <c r="U139" s="34"/>
      <c r="V139" s="34"/>
      <c r="W139" s="36">
        <f>T139</f>
        <v>2.7</v>
      </c>
      <c r="X139" s="40">
        <v>2.7</v>
      </c>
      <c r="Y139" s="37">
        <v>4</v>
      </c>
      <c r="Z139" s="28" t="s">
        <v>8</v>
      </c>
      <c r="AA139" s="23" t="s">
        <v>5</v>
      </c>
      <c r="AB139" s="46" t="s">
        <v>20</v>
      </c>
      <c r="AC139" s="38"/>
      <c r="AD139" s="35">
        <v>1</v>
      </c>
      <c r="AE139" s="54"/>
      <c r="AF139" s="48">
        <f t="shared" si="18"/>
        <v>7079457843841414</v>
      </c>
    </row>
    <row r="140" spans="1:42" x14ac:dyDescent="0.2">
      <c r="A140" s="3" t="s">
        <v>177</v>
      </c>
      <c r="B140" s="53">
        <f t="shared" si="19"/>
        <v>45150.927002314813</v>
      </c>
      <c r="C140" s="28">
        <v>2023</v>
      </c>
      <c r="D140" s="22">
        <v>8</v>
      </c>
      <c r="E140" s="22">
        <v>12</v>
      </c>
      <c r="F140" s="22">
        <v>22</v>
      </c>
      <c r="G140" s="22">
        <v>14</v>
      </c>
      <c r="H140" s="66">
        <v>53.9</v>
      </c>
      <c r="I140" s="66">
        <v>4.0999999999999996</v>
      </c>
      <c r="J140" s="67">
        <v>54.719000000000001</v>
      </c>
      <c r="K140" s="67">
        <v>0.249</v>
      </c>
      <c r="L140" s="67">
        <v>123.634</v>
      </c>
      <c r="M140" s="67">
        <v>0.42899999999999999</v>
      </c>
      <c r="N140" s="66">
        <v>27.6</v>
      </c>
      <c r="O140" s="52">
        <v>9</v>
      </c>
      <c r="P140" s="52">
        <v>8</v>
      </c>
      <c r="Q140" s="68">
        <v>9.6</v>
      </c>
      <c r="R140" s="34"/>
      <c r="S140" s="34">
        <v>4</v>
      </c>
      <c r="T140" s="34">
        <v>3.6</v>
      </c>
      <c r="U140" s="34"/>
      <c r="V140" s="34"/>
      <c r="W140" s="36">
        <f t="shared" ref="W140:W145" si="20">(Q140-4)/1.8</f>
        <v>3.1111111111111107</v>
      </c>
      <c r="X140" s="40">
        <v>3.1</v>
      </c>
      <c r="Y140" s="37">
        <v>6</v>
      </c>
      <c r="Z140" s="28" t="s">
        <v>8</v>
      </c>
      <c r="AA140" s="23" t="s">
        <v>6</v>
      </c>
      <c r="AB140" s="46" t="s">
        <v>20</v>
      </c>
      <c r="AC140" s="38"/>
      <c r="AD140" s="35">
        <v>2</v>
      </c>
      <c r="AE140" s="54"/>
      <c r="AF140" s="48">
        <f t="shared" si="18"/>
        <v>2.8183829312644916E+16</v>
      </c>
    </row>
    <row r="141" spans="1:42" x14ac:dyDescent="0.2">
      <c r="A141" s="3" t="s">
        <v>178</v>
      </c>
      <c r="B141" s="53">
        <f t="shared" si="19"/>
        <v>45152.198437500003</v>
      </c>
      <c r="C141" s="28">
        <v>2023</v>
      </c>
      <c r="D141" s="22">
        <v>8</v>
      </c>
      <c r="E141" s="22">
        <v>14</v>
      </c>
      <c r="F141" s="22">
        <v>4</v>
      </c>
      <c r="G141" s="22">
        <v>45</v>
      </c>
      <c r="H141" s="66">
        <v>45.2</v>
      </c>
      <c r="I141" s="66">
        <v>1.9</v>
      </c>
      <c r="J141" s="67">
        <v>55.795999999999999</v>
      </c>
      <c r="K141" s="67">
        <v>0.122</v>
      </c>
      <c r="L141" s="67">
        <v>129.66499999999999</v>
      </c>
      <c r="M141" s="67">
        <v>0.216</v>
      </c>
      <c r="N141" s="66">
        <v>13.5</v>
      </c>
      <c r="O141" s="52">
        <v>19</v>
      </c>
      <c r="P141" s="52">
        <v>9</v>
      </c>
      <c r="Q141" s="68">
        <v>8</v>
      </c>
      <c r="R141" s="34"/>
      <c r="S141" s="34">
        <v>3.3</v>
      </c>
      <c r="T141" s="34">
        <v>2.9</v>
      </c>
      <c r="U141" s="34"/>
      <c r="V141" s="34"/>
      <c r="W141" s="36">
        <f t="shared" si="20"/>
        <v>2.2222222222222223</v>
      </c>
      <c r="X141" s="40">
        <v>2.2000000000000002</v>
      </c>
      <c r="Y141" s="37">
        <v>4</v>
      </c>
      <c r="Z141" s="28" t="s">
        <v>8</v>
      </c>
      <c r="AA141" s="23" t="s">
        <v>5</v>
      </c>
      <c r="AB141" s="46" t="s">
        <v>20</v>
      </c>
      <c r="AC141" s="38"/>
      <c r="AD141" s="35">
        <v>1</v>
      </c>
      <c r="AE141" s="54"/>
      <c r="AF141" s="48">
        <f t="shared" si="18"/>
        <v>1258925411794173.5</v>
      </c>
    </row>
    <row r="142" spans="1:42" x14ac:dyDescent="0.2">
      <c r="A142" s="3" t="s">
        <v>179</v>
      </c>
      <c r="B142" s="53">
        <f t="shared" si="19"/>
        <v>45152.560219907406</v>
      </c>
      <c r="C142" s="28">
        <v>2023</v>
      </c>
      <c r="D142" s="22">
        <v>8</v>
      </c>
      <c r="E142" s="22">
        <v>14</v>
      </c>
      <c r="F142" s="22">
        <v>13</v>
      </c>
      <c r="G142" s="22">
        <v>26</v>
      </c>
      <c r="H142" s="66">
        <v>43.6</v>
      </c>
      <c r="I142" s="66">
        <v>2.6</v>
      </c>
      <c r="J142" s="67">
        <v>54.203000000000003</v>
      </c>
      <c r="K142" s="67">
        <v>0.161</v>
      </c>
      <c r="L142" s="67">
        <v>126.31100000000001</v>
      </c>
      <c r="M142" s="67">
        <v>0.27500000000000002</v>
      </c>
      <c r="N142" s="66">
        <v>17.899999999999999</v>
      </c>
      <c r="O142" s="52">
        <v>15</v>
      </c>
      <c r="P142" s="52">
        <v>6</v>
      </c>
      <c r="Q142" s="68">
        <v>6.6</v>
      </c>
      <c r="R142" s="34"/>
      <c r="S142" s="34">
        <v>2.7</v>
      </c>
      <c r="T142" s="34">
        <v>1.8</v>
      </c>
      <c r="U142" s="34"/>
      <c r="V142" s="34"/>
      <c r="W142" s="36">
        <f t="shared" si="20"/>
        <v>1.4444444444444442</v>
      </c>
      <c r="X142" s="40">
        <v>1.4</v>
      </c>
      <c r="Y142" s="37">
        <v>4</v>
      </c>
      <c r="Z142" s="28" t="s">
        <v>8</v>
      </c>
      <c r="AA142" s="23" t="s">
        <v>6</v>
      </c>
      <c r="AB142" s="46" t="s">
        <v>20</v>
      </c>
      <c r="AC142" s="38"/>
      <c r="AD142" s="35">
        <v>2</v>
      </c>
      <c r="AE142" s="54"/>
      <c r="AF142" s="48">
        <f t="shared" si="18"/>
        <v>79432823472428.328</v>
      </c>
    </row>
    <row r="143" spans="1:42" s="9" customFormat="1" x14ac:dyDescent="0.2">
      <c r="A143" s="3" t="s">
        <v>180</v>
      </c>
      <c r="B143" s="53">
        <f t="shared" si="19"/>
        <v>45157.516296296293</v>
      </c>
      <c r="C143" s="28">
        <v>2023</v>
      </c>
      <c r="D143" s="22">
        <v>8</v>
      </c>
      <c r="E143" s="22">
        <v>19</v>
      </c>
      <c r="F143" s="22">
        <v>12</v>
      </c>
      <c r="G143" s="22">
        <v>23</v>
      </c>
      <c r="H143" s="66">
        <v>28</v>
      </c>
      <c r="I143" s="66">
        <v>2.6</v>
      </c>
      <c r="J143" s="67">
        <v>54.648000000000003</v>
      </c>
      <c r="K143" s="67">
        <v>0.159</v>
      </c>
      <c r="L143" s="67">
        <v>131.678</v>
      </c>
      <c r="M143" s="67">
        <v>0.27500000000000002</v>
      </c>
      <c r="N143" s="66">
        <v>17.7</v>
      </c>
      <c r="O143" s="52">
        <v>8</v>
      </c>
      <c r="P143" s="52">
        <v>5</v>
      </c>
      <c r="Q143" s="68">
        <v>7.6</v>
      </c>
      <c r="R143" s="34"/>
      <c r="S143" s="34">
        <v>3</v>
      </c>
      <c r="T143" s="34">
        <v>2.6</v>
      </c>
      <c r="U143" s="34"/>
      <c r="V143" s="34"/>
      <c r="W143" s="36">
        <f t="shared" si="20"/>
        <v>1.9999999999999998</v>
      </c>
      <c r="X143" s="40">
        <v>2</v>
      </c>
      <c r="Y143" s="37">
        <v>3</v>
      </c>
      <c r="Z143" s="28" t="s">
        <v>8</v>
      </c>
      <c r="AA143" s="23" t="s">
        <v>5</v>
      </c>
      <c r="AB143" s="46" t="s">
        <v>20</v>
      </c>
      <c r="AC143" s="38"/>
      <c r="AD143" s="35">
        <v>1</v>
      </c>
      <c r="AE143" s="54"/>
      <c r="AF143" s="48">
        <f t="shared" si="18"/>
        <v>630957344480198.25</v>
      </c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x14ac:dyDescent="0.2">
      <c r="A144" s="3" t="s">
        <v>181</v>
      </c>
      <c r="B144" s="53">
        <f t="shared" si="19"/>
        <v>45158.945555555554</v>
      </c>
      <c r="C144" s="28">
        <v>2023</v>
      </c>
      <c r="D144" s="22">
        <v>8</v>
      </c>
      <c r="E144" s="22">
        <v>20</v>
      </c>
      <c r="F144" s="22">
        <v>22</v>
      </c>
      <c r="G144" s="22">
        <v>41</v>
      </c>
      <c r="H144" s="66">
        <v>36</v>
      </c>
      <c r="I144" s="66">
        <v>2.4</v>
      </c>
      <c r="J144" s="67">
        <v>53.320999999999998</v>
      </c>
      <c r="K144" s="67">
        <v>0.218</v>
      </c>
      <c r="L144" s="67">
        <v>135.21299999999999</v>
      </c>
      <c r="M144" s="67">
        <v>0.36399999999999999</v>
      </c>
      <c r="N144" s="66">
        <v>24.2</v>
      </c>
      <c r="O144" s="52">
        <v>9</v>
      </c>
      <c r="P144" s="52">
        <v>9</v>
      </c>
      <c r="Q144" s="68">
        <v>8.6</v>
      </c>
      <c r="R144" s="34"/>
      <c r="S144" s="34">
        <v>3.6</v>
      </c>
      <c r="T144" s="34">
        <v>3.4</v>
      </c>
      <c r="U144" s="34"/>
      <c r="V144" s="34"/>
      <c r="W144" s="36">
        <f t="shared" si="20"/>
        <v>2.5555555555555554</v>
      </c>
      <c r="X144" s="40">
        <v>2.6</v>
      </c>
      <c r="Y144" s="37">
        <v>5</v>
      </c>
      <c r="Z144" s="28" t="s">
        <v>8</v>
      </c>
      <c r="AA144" s="23" t="s">
        <v>7</v>
      </c>
      <c r="AB144" s="46" t="s">
        <v>20</v>
      </c>
      <c r="AC144" s="38"/>
      <c r="AD144" s="35">
        <v>4</v>
      </c>
      <c r="AE144" s="54"/>
      <c r="AF144" s="48">
        <f t="shared" si="18"/>
        <v>5011872336272755</v>
      </c>
    </row>
    <row r="145" spans="1:42" x14ac:dyDescent="0.2">
      <c r="A145" s="3" t="s">
        <v>182</v>
      </c>
      <c r="B145" s="53">
        <f t="shared" si="19"/>
        <v>45162.284884259258</v>
      </c>
      <c r="C145" s="28">
        <v>2023</v>
      </c>
      <c r="D145" s="22">
        <v>8</v>
      </c>
      <c r="E145" s="22">
        <v>24</v>
      </c>
      <c r="F145" s="22">
        <v>6</v>
      </c>
      <c r="G145" s="22">
        <v>50</v>
      </c>
      <c r="H145" s="66">
        <v>14.5</v>
      </c>
      <c r="I145" s="66">
        <v>0.5</v>
      </c>
      <c r="J145" s="67">
        <v>55.68</v>
      </c>
      <c r="K145" s="67">
        <v>3.3000000000000002E-2</v>
      </c>
      <c r="L145" s="67">
        <v>132.58699999999999</v>
      </c>
      <c r="M145" s="67">
        <v>5.8999999999999997E-2</v>
      </c>
      <c r="N145" s="66">
        <v>3.7</v>
      </c>
      <c r="O145" s="52">
        <v>18</v>
      </c>
      <c r="P145" s="52">
        <v>2</v>
      </c>
      <c r="Q145" s="68">
        <v>7.9</v>
      </c>
      <c r="R145" s="34"/>
      <c r="S145" s="34">
        <v>4</v>
      </c>
      <c r="T145" s="34">
        <v>3</v>
      </c>
      <c r="U145" s="34"/>
      <c r="V145" s="34"/>
      <c r="W145" s="36">
        <f t="shared" si="20"/>
        <v>2.166666666666667</v>
      </c>
      <c r="X145" s="40">
        <v>2.2000000000000002</v>
      </c>
      <c r="Y145" s="37">
        <v>4</v>
      </c>
      <c r="Z145" s="28" t="s">
        <v>8</v>
      </c>
      <c r="AA145" s="23" t="s">
        <v>5</v>
      </c>
      <c r="AB145" s="46" t="s">
        <v>20</v>
      </c>
      <c r="AC145" s="38"/>
      <c r="AD145" s="35">
        <v>1</v>
      </c>
      <c r="AE145" s="54"/>
      <c r="AF145" s="48">
        <f t="shared" si="18"/>
        <v>1258925411794173.5</v>
      </c>
    </row>
    <row r="146" spans="1:42" x14ac:dyDescent="0.2">
      <c r="A146" s="3" t="s">
        <v>183</v>
      </c>
      <c r="B146" s="53">
        <f t="shared" si="19"/>
        <v>45171.647951388892</v>
      </c>
      <c r="C146" s="28">
        <v>2023</v>
      </c>
      <c r="D146" s="22">
        <v>9</v>
      </c>
      <c r="E146" s="22">
        <v>2</v>
      </c>
      <c r="F146" s="22">
        <v>15</v>
      </c>
      <c r="G146" s="22">
        <v>33</v>
      </c>
      <c r="H146" s="66">
        <v>3.5</v>
      </c>
      <c r="I146" s="66">
        <v>0.5</v>
      </c>
      <c r="J146" s="67">
        <v>51.905999999999999</v>
      </c>
      <c r="K146" s="67">
        <v>0.14399999999999999</v>
      </c>
      <c r="L146" s="67">
        <v>135.00700000000001</v>
      </c>
      <c r="M146" s="67">
        <v>0.23300000000000001</v>
      </c>
      <c r="N146" s="66">
        <v>16</v>
      </c>
      <c r="O146" s="52">
        <v>26</v>
      </c>
      <c r="P146" s="52">
        <v>9</v>
      </c>
      <c r="Q146" s="68">
        <v>12.1</v>
      </c>
      <c r="R146" s="34"/>
      <c r="S146" s="34"/>
      <c r="T146" s="34">
        <v>4.7</v>
      </c>
      <c r="U146" s="34">
        <v>4.2</v>
      </c>
      <c r="V146" s="49">
        <v>2892000000000000</v>
      </c>
      <c r="W146" s="36">
        <f>0.667*(LOG10(V146)-9.1)</f>
        <v>4.2429192585112032</v>
      </c>
      <c r="X146" s="40">
        <v>4.2</v>
      </c>
      <c r="Y146" s="37">
        <v>17</v>
      </c>
      <c r="Z146" s="28" t="s">
        <v>8</v>
      </c>
      <c r="AA146" s="23" t="s">
        <v>7</v>
      </c>
      <c r="AB146" s="46" t="s">
        <v>20</v>
      </c>
      <c r="AC146" s="38"/>
      <c r="AD146" s="35">
        <v>4</v>
      </c>
      <c r="AE146" s="54"/>
      <c r="AF146" s="48">
        <f t="shared" si="18"/>
        <v>1.2589254117941732E+18</v>
      </c>
    </row>
    <row r="147" spans="1:42" x14ac:dyDescent="0.2">
      <c r="A147" s="3" t="s">
        <v>184</v>
      </c>
      <c r="B147" s="53">
        <f t="shared" si="19"/>
        <v>45172.869618055556</v>
      </c>
      <c r="C147" s="28">
        <v>2023</v>
      </c>
      <c r="D147" s="22">
        <v>9</v>
      </c>
      <c r="E147" s="22">
        <v>3</v>
      </c>
      <c r="F147" s="22">
        <v>20</v>
      </c>
      <c r="G147" s="22">
        <v>52</v>
      </c>
      <c r="H147" s="66">
        <v>15.3</v>
      </c>
      <c r="I147" s="66">
        <v>1.4</v>
      </c>
      <c r="J147" s="67">
        <v>54.088000000000001</v>
      </c>
      <c r="K147" s="67">
        <v>8.3000000000000004E-2</v>
      </c>
      <c r="L147" s="67">
        <v>123.91800000000001</v>
      </c>
      <c r="M147" s="67">
        <v>0.14099999999999999</v>
      </c>
      <c r="N147" s="66">
        <v>9.1999999999999993</v>
      </c>
      <c r="O147" s="52">
        <v>19</v>
      </c>
      <c r="P147" s="52">
        <v>6</v>
      </c>
      <c r="Q147" s="68">
        <v>8</v>
      </c>
      <c r="R147" s="34"/>
      <c r="S147" s="34">
        <v>2.8</v>
      </c>
      <c r="T147" s="34">
        <v>2.8</v>
      </c>
      <c r="U147" s="34"/>
      <c r="V147" s="34"/>
      <c r="W147" s="36">
        <f>(Q147-4)/1.8</f>
        <v>2.2222222222222223</v>
      </c>
      <c r="X147" s="40">
        <v>2.2000000000000002</v>
      </c>
      <c r="Y147" s="37">
        <v>3</v>
      </c>
      <c r="Z147" s="28" t="s">
        <v>8</v>
      </c>
      <c r="AA147" s="23" t="s">
        <v>6</v>
      </c>
      <c r="AB147" s="46" t="s">
        <v>20</v>
      </c>
      <c r="AC147" s="38"/>
      <c r="AD147" s="35">
        <v>2</v>
      </c>
      <c r="AE147" s="54"/>
      <c r="AF147" s="48">
        <f t="shared" si="18"/>
        <v>1258925411794173.5</v>
      </c>
    </row>
    <row r="148" spans="1:42" x14ac:dyDescent="0.2">
      <c r="A148" s="3" t="s">
        <v>185</v>
      </c>
      <c r="B148" s="53">
        <f t="shared" si="19"/>
        <v>45174.768530092595</v>
      </c>
      <c r="C148" s="28">
        <v>2023</v>
      </c>
      <c r="D148" s="22">
        <v>9</v>
      </c>
      <c r="E148" s="22">
        <v>5</v>
      </c>
      <c r="F148" s="22">
        <v>18</v>
      </c>
      <c r="G148" s="22">
        <v>26</v>
      </c>
      <c r="H148" s="66">
        <v>41.6</v>
      </c>
      <c r="I148" s="66">
        <v>2.4</v>
      </c>
      <c r="J148" s="67">
        <v>55.756</v>
      </c>
      <c r="K148" s="67">
        <v>0.13300000000000001</v>
      </c>
      <c r="L148" s="67">
        <v>129.73099999999999</v>
      </c>
      <c r="M148" s="67">
        <v>0.23599999999999999</v>
      </c>
      <c r="N148" s="66">
        <v>14.8</v>
      </c>
      <c r="O148" s="52">
        <v>18</v>
      </c>
      <c r="P148" s="52">
        <v>9</v>
      </c>
      <c r="Q148" s="68">
        <v>7.2</v>
      </c>
      <c r="R148" s="34"/>
      <c r="S148" s="34">
        <v>2.4</v>
      </c>
      <c r="T148" s="34">
        <v>2.6</v>
      </c>
      <c r="U148" s="34"/>
      <c r="V148" s="34"/>
      <c r="W148" s="36">
        <f>(Q148-4)/1.8</f>
        <v>1.7777777777777779</v>
      </c>
      <c r="X148" s="40">
        <v>1.8</v>
      </c>
      <c r="Y148" s="37">
        <v>4</v>
      </c>
      <c r="Z148" s="28" t="s">
        <v>8</v>
      </c>
      <c r="AA148" s="23" t="s">
        <v>5</v>
      </c>
      <c r="AB148" s="46" t="s">
        <v>20</v>
      </c>
      <c r="AC148" s="38"/>
      <c r="AD148" s="35">
        <v>1</v>
      </c>
      <c r="AE148" s="54"/>
      <c r="AF148" s="48">
        <f t="shared" si="18"/>
        <v>316227766016839.06</v>
      </c>
    </row>
    <row r="149" spans="1:42" x14ac:dyDescent="0.2">
      <c r="A149" s="3" t="s">
        <v>186</v>
      </c>
      <c r="B149" s="53">
        <f t="shared" si="19"/>
        <v>45178.002453703702</v>
      </c>
      <c r="C149" s="28">
        <v>2023</v>
      </c>
      <c r="D149" s="22">
        <v>9</v>
      </c>
      <c r="E149" s="22">
        <v>9</v>
      </c>
      <c r="F149" s="22">
        <v>0</v>
      </c>
      <c r="G149" s="22">
        <v>3</v>
      </c>
      <c r="H149" s="66">
        <v>32.6</v>
      </c>
      <c r="I149" s="66">
        <v>0.6</v>
      </c>
      <c r="J149" s="67">
        <v>54.188000000000002</v>
      </c>
      <c r="K149" s="67">
        <v>4.9000000000000002E-2</v>
      </c>
      <c r="L149" s="67">
        <v>128.94499999999999</v>
      </c>
      <c r="M149" s="67">
        <v>8.3000000000000004E-2</v>
      </c>
      <c r="N149" s="66">
        <v>5.4</v>
      </c>
      <c r="O149" s="52">
        <v>2</v>
      </c>
      <c r="P149" s="52">
        <v>8</v>
      </c>
      <c r="Q149" s="68">
        <v>7.6</v>
      </c>
      <c r="R149" s="34"/>
      <c r="S149" s="34">
        <v>3.2</v>
      </c>
      <c r="T149" s="34">
        <v>2.2999999999999998</v>
      </c>
      <c r="U149" s="34"/>
      <c r="V149" s="34"/>
      <c r="W149" s="36">
        <f>(Q149-4)/1.8</f>
        <v>1.9999999999999998</v>
      </c>
      <c r="X149" s="40">
        <v>2</v>
      </c>
      <c r="Y149" s="37">
        <v>5</v>
      </c>
      <c r="Z149" s="28" t="s">
        <v>8</v>
      </c>
      <c r="AA149" s="23" t="s">
        <v>6</v>
      </c>
      <c r="AB149" s="46" t="s">
        <v>20</v>
      </c>
      <c r="AC149" s="38"/>
      <c r="AD149" s="35">
        <v>2</v>
      </c>
      <c r="AE149" s="54"/>
      <c r="AF149" s="48">
        <f t="shared" si="18"/>
        <v>630957344480198.25</v>
      </c>
    </row>
    <row r="150" spans="1:42" x14ac:dyDescent="0.2">
      <c r="A150" s="3" t="s">
        <v>187</v>
      </c>
      <c r="B150" s="53">
        <f t="shared" si="19"/>
        <v>45179.291400462964</v>
      </c>
      <c r="C150" s="28">
        <v>2023</v>
      </c>
      <c r="D150" s="22">
        <v>9</v>
      </c>
      <c r="E150" s="22">
        <v>10</v>
      </c>
      <c r="F150" s="22">
        <v>6</v>
      </c>
      <c r="G150" s="22">
        <v>59</v>
      </c>
      <c r="H150" s="66">
        <v>37.9</v>
      </c>
      <c r="I150" s="66">
        <v>1.4</v>
      </c>
      <c r="J150" s="67">
        <v>46.213000000000001</v>
      </c>
      <c r="K150" s="67">
        <v>0.125</v>
      </c>
      <c r="L150" s="67">
        <v>136.25</v>
      </c>
      <c r="M150" s="67">
        <v>0.18</v>
      </c>
      <c r="N150" s="66">
        <v>13.9</v>
      </c>
      <c r="O150" s="52">
        <v>405</v>
      </c>
      <c r="P150" s="52">
        <v>24</v>
      </c>
      <c r="Q150" s="68"/>
      <c r="R150" s="34"/>
      <c r="S150" s="34">
        <v>3.7</v>
      </c>
      <c r="T150" s="34">
        <v>3.5</v>
      </c>
      <c r="U150" s="34"/>
      <c r="V150" s="34"/>
      <c r="W150" s="36">
        <f>T150</f>
        <v>3.5</v>
      </c>
      <c r="X150" s="40">
        <v>3.5</v>
      </c>
      <c r="Y150" s="37">
        <v>12</v>
      </c>
      <c r="Z150" s="28" t="s">
        <v>8</v>
      </c>
      <c r="AA150" s="23" t="s">
        <v>28</v>
      </c>
      <c r="AB150" s="46" t="s">
        <v>20</v>
      </c>
      <c r="AC150" s="38"/>
      <c r="AD150" s="35">
        <v>5</v>
      </c>
      <c r="AE150" s="54"/>
      <c r="AF150" s="48">
        <f t="shared" si="18"/>
        <v>1.122018454301972E+17</v>
      </c>
    </row>
    <row r="151" spans="1:42" x14ac:dyDescent="0.2">
      <c r="A151" s="3" t="s">
        <v>188</v>
      </c>
      <c r="B151" s="53">
        <f t="shared" si="19"/>
        <v>45181.534768518519</v>
      </c>
      <c r="C151" s="28">
        <v>2023</v>
      </c>
      <c r="D151" s="22">
        <v>9</v>
      </c>
      <c r="E151" s="22">
        <v>12</v>
      </c>
      <c r="F151" s="22">
        <v>12</v>
      </c>
      <c r="G151" s="22">
        <v>50</v>
      </c>
      <c r="H151" s="66">
        <v>4.5999999999999996</v>
      </c>
      <c r="I151" s="66">
        <v>2.6</v>
      </c>
      <c r="J151" s="67">
        <v>54.798999999999999</v>
      </c>
      <c r="K151" s="67">
        <v>0.13500000000000001</v>
      </c>
      <c r="L151" s="67">
        <v>122.312</v>
      </c>
      <c r="M151" s="67">
        <v>0.23400000000000001</v>
      </c>
      <c r="N151" s="66">
        <v>15</v>
      </c>
      <c r="O151" s="52">
        <v>13</v>
      </c>
      <c r="P151" s="52">
        <v>6</v>
      </c>
      <c r="Q151" s="68">
        <v>8.5</v>
      </c>
      <c r="R151" s="34"/>
      <c r="S151" s="34"/>
      <c r="T151" s="34">
        <v>3.4</v>
      </c>
      <c r="U151" s="34"/>
      <c r="V151" s="34"/>
      <c r="W151" s="36">
        <f>(Q151-4)/1.8</f>
        <v>2.5</v>
      </c>
      <c r="X151" s="40">
        <v>2.5</v>
      </c>
      <c r="Y151" s="37">
        <v>4</v>
      </c>
      <c r="Z151" s="28" t="s">
        <v>8</v>
      </c>
      <c r="AA151" s="23" t="s">
        <v>6</v>
      </c>
      <c r="AB151" s="46" t="s">
        <v>20</v>
      </c>
      <c r="AC151" s="38"/>
      <c r="AD151" s="35">
        <v>2</v>
      </c>
      <c r="AE151" s="54"/>
      <c r="AF151" s="48">
        <f t="shared" si="18"/>
        <v>3548133892335782</v>
      </c>
    </row>
    <row r="152" spans="1:42" x14ac:dyDescent="0.2">
      <c r="A152" s="3" t="s">
        <v>189</v>
      </c>
      <c r="B152" s="53">
        <f t="shared" si="19"/>
        <v>45182.578043981484</v>
      </c>
      <c r="C152" s="28">
        <v>2023</v>
      </c>
      <c r="D152" s="22">
        <v>9</v>
      </c>
      <c r="E152" s="22">
        <v>13</v>
      </c>
      <c r="F152" s="22">
        <v>13</v>
      </c>
      <c r="G152" s="22">
        <v>52</v>
      </c>
      <c r="H152" s="66">
        <v>23.5</v>
      </c>
      <c r="I152" s="66">
        <v>5.4</v>
      </c>
      <c r="J152" s="67">
        <v>55.6</v>
      </c>
      <c r="K152" s="67">
        <v>0.33100000000000002</v>
      </c>
      <c r="L152" s="67">
        <v>130.13499999999999</v>
      </c>
      <c r="M152" s="67">
        <v>0.58399999999999996</v>
      </c>
      <c r="N152" s="66">
        <v>36.700000000000003</v>
      </c>
      <c r="O152" s="52">
        <v>10</v>
      </c>
      <c r="P152" s="52">
        <v>3</v>
      </c>
      <c r="Q152" s="68">
        <v>7.8</v>
      </c>
      <c r="R152" s="34"/>
      <c r="S152" s="34">
        <v>3.5</v>
      </c>
      <c r="T152" s="34">
        <v>2.9</v>
      </c>
      <c r="U152" s="34"/>
      <c r="V152" s="34"/>
      <c r="W152" s="36">
        <f>(Q152-4)/1.8</f>
        <v>2.1111111111111112</v>
      </c>
      <c r="X152" s="40">
        <v>2.1</v>
      </c>
      <c r="Y152" s="37">
        <v>6</v>
      </c>
      <c r="Z152" s="28" t="s">
        <v>8</v>
      </c>
      <c r="AA152" s="23" t="s">
        <v>5</v>
      </c>
      <c r="AB152" s="46" t="s">
        <v>20</v>
      </c>
      <c r="AC152" s="38"/>
      <c r="AD152" s="35">
        <v>1</v>
      </c>
      <c r="AE152" s="54"/>
      <c r="AF152" s="48">
        <f t="shared" si="18"/>
        <v>891250938133751.25</v>
      </c>
    </row>
    <row r="153" spans="1:42" x14ac:dyDescent="0.2">
      <c r="A153" s="3" t="s">
        <v>190</v>
      </c>
      <c r="B153" s="53">
        <f t="shared" si="19"/>
        <v>45186.052546296298</v>
      </c>
      <c r="C153" s="28">
        <v>2023</v>
      </c>
      <c r="D153" s="22">
        <v>9</v>
      </c>
      <c r="E153" s="22">
        <v>17</v>
      </c>
      <c r="F153" s="22">
        <v>1</v>
      </c>
      <c r="G153" s="22">
        <v>15</v>
      </c>
      <c r="H153" s="66">
        <v>40.5</v>
      </c>
      <c r="I153" s="66">
        <v>0.7</v>
      </c>
      <c r="J153" s="67">
        <v>52.575000000000003</v>
      </c>
      <c r="K153" s="67">
        <v>6.5000000000000002E-2</v>
      </c>
      <c r="L153" s="67">
        <v>132.44499999999999</v>
      </c>
      <c r="M153" s="67">
        <v>0.106</v>
      </c>
      <c r="N153" s="66">
        <v>7.2</v>
      </c>
      <c r="O153" s="52">
        <v>11</v>
      </c>
      <c r="P153" s="52">
        <v>4</v>
      </c>
      <c r="Q153" s="68">
        <v>8.1</v>
      </c>
      <c r="R153" s="34"/>
      <c r="S153" s="34">
        <v>3.2</v>
      </c>
      <c r="T153" s="34">
        <v>3.1</v>
      </c>
      <c r="U153" s="34"/>
      <c r="V153" s="34"/>
      <c r="W153" s="36">
        <f>(Q153-4)/1.8</f>
        <v>2.2777777777777777</v>
      </c>
      <c r="X153" s="40">
        <v>2.2999999999999998</v>
      </c>
      <c r="Y153" s="37">
        <v>4</v>
      </c>
      <c r="Z153" s="28" t="s">
        <v>8</v>
      </c>
      <c r="AA153" s="23" t="s">
        <v>7</v>
      </c>
      <c r="AB153" s="46" t="s">
        <v>20</v>
      </c>
      <c r="AC153" s="38"/>
      <c r="AD153" s="35">
        <v>4</v>
      </c>
      <c r="AE153" s="54"/>
      <c r="AF153" s="48">
        <f t="shared" si="18"/>
        <v>1778279410038929</v>
      </c>
      <c r="AO153" s="9"/>
      <c r="AP153" s="9"/>
    </row>
    <row r="154" spans="1:42" x14ac:dyDescent="0.2">
      <c r="A154" s="3" t="s">
        <v>191</v>
      </c>
      <c r="B154" s="53">
        <f t="shared" si="19"/>
        <v>45189.369305555556</v>
      </c>
      <c r="C154" s="28">
        <v>2023</v>
      </c>
      <c r="D154" s="22">
        <v>9</v>
      </c>
      <c r="E154" s="22">
        <v>20</v>
      </c>
      <c r="F154" s="22">
        <v>8</v>
      </c>
      <c r="G154" s="22">
        <v>51</v>
      </c>
      <c r="H154" s="66">
        <v>48.9</v>
      </c>
      <c r="I154" s="66">
        <v>1.8</v>
      </c>
      <c r="J154" s="67">
        <v>48.493000000000002</v>
      </c>
      <c r="K154" s="67">
        <v>0.183</v>
      </c>
      <c r="L154" s="67">
        <v>131.86799999999999</v>
      </c>
      <c r="M154" s="67">
        <v>0.27500000000000002</v>
      </c>
      <c r="N154" s="66">
        <v>20.3</v>
      </c>
      <c r="O154" s="52">
        <v>16</v>
      </c>
      <c r="P154" s="52">
        <v>6</v>
      </c>
      <c r="Q154" s="68">
        <v>10.1</v>
      </c>
      <c r="R154" s="34"/>
      <c r="S154" s="34">
        <v>4.5</v>
      </c>
      <c r="T154" s="34">
        <v>4.2</v>
      </c>
      <c r="U154" s="34"/>
      <c r="V154" s="34"/>
      <c r="W154" s="36">
        <f>(Q154-4)/1.8</f>
        <v>3.3888888888888884</v>
      </c>
      <c r="X154" s="40">
        <v>3.4</v>
      </c>
      <c r="Y154" s="37">
        <v>5</v>
      </c>
      <c r="Z154" s="28" t="s">
        <v>8</v>
      </c>
      <c r="AA154" s="23" t="s">
        <v>7</v>
      </c>
      <c r="AB154" s="46" t="s">
        <v>20</v>
      </c>
      <c r="AC154" s="38"/>
      <c r="AD154" s="35">
        <v>4</v>
      </c>
      <c r="AE154" s="54"/>
      <c r="AF154" s="48">
        <f t="shared" si="18"/>
        <v>7.9432823472428304E+16</v>
      </c>
    </row>
    <row r="155" spans="1:42" x14ac:dyDescent="0.2">
      <c r="A155" s="3" t="s">
        <v>193</v>
      </c>
      <c r="B155" s="53">
        <f t="shared" si="19"/>
        <v>45190.673379629632</v>
      </c>
      <c r="C155" s="28">
        <v>2023</v>
      </c>
      <c r="D155" s="22">
        <v>9</v>
      </c>
      <c r="E155" s="22">
        <v>21</v>
      </c>
      <c r="F155" s="22">
        <v>16</v>
      </c>
      <c r="G155" s="22">
        <v>9</v>
      </c>
      <c r="H155" s="66">
        <v>40</v>
      </c>
      <c r="I155" s="66">
        <v>0</v>
      </c>
      <c r="J155" s="67">
        <v>54.15</v>
      </c>
      <c r="K155" s="52">
        <v>0</v>
      </c>
      <c r="L155" s="67">
        <v>125.375</v>
      </c>
      <c r="M155" s="52">
        <v>0</v>
      </c>
      <c r="N155" s="52">
        <v>0</v>
      </c>
      <c r="O155" s="52">
        <v>5</v>
      </c>
      <c r="P155" s="52">
        <v>0</v>
      </c>
      <c r="Q155" s="68"/>
      <c r="R155" s="34"/>
      <c r="S155" s="34">
        <v>2.8</v>
      </c>
      <c r="T155" s="34"/>
      <c r="U155" s="34"/>
      <c r="V155" s="34"/>
      <c r="W155" s="36">
        <f>1.59*S155-3.67</f>
        <v>0.78200000000000003</v>
      </c>
      <c r="X155" s="40">
        <v>0.8</v>
      </c>
      <c r="Y155" s="37">
        <v>1</v>
      </c>
      <c r="Z155" s="28" t="s">
        <v>8</v>
      </c>
      <c r="AA155" s="23" t="s">
        <v>6</v>
      </c>
      <c r="AB155" s="46" t="s">
        <v>20</v>
      </c>
      <c r="AC155" s="38"/>
      <c r="AD155" s="35">
        <v>2</v>
      </c>
      <c r="AE155" s="54"/>
      <c r="AF155" s="48">
        <f t="shared" ref="AF155:AF170" si="21">POWER(10,11.8+1.5*X155)</f>
        <v>10000000000000</v>
      </c>
    </row>
    <row r="156" spans="1:42" x14ac:dyDescent="0.2">
      <c r="A156" s="3" t="s">
        <v>194</v>
      </c>
      <c r="B156" s="53">
        <f t="shared" si="19"/>
        <v>45194.664884259262</v>
      </c>
      <c r="C156" s="28">
        <v>2023</v>
      </c>
      <c r="D156" s="22">
        <v>9</v>
      </c>
      <c r="E156" s="22">
        <v>25</v>
      </c>
      <c r="F156" s="22">
        <v>15</v>
      </c>
      <c r="G156" s="22">
        <v>57</v>
      </c>
      <c r="H156" s="66">
        <v>26.4</v>
      </c>
      <c r="I156" s="66">
        <v>1.1000000000000001</v>
      </c>
      <c r="J156" s="67">
        <v>55.405000000000001</v>
      </c>
      <c r="K156" s="67">
        <v>0.08</v>
      </c>
      <c r="L156" s="67">
        <v>130.398</v>
      </c>
      <c r="M156" s="67">
        <v>0.14099999999999999</v>
      </c>
      <c r="N156" s="66">
        <v>8.9</v>
      </c>
      <c r="O156" s="52">
        <v>12</v>
      </c>
      <c r="P156" s="52">
        <v>7</v>
      </c>
      <c r="Q156" s="68">
        <v>8.5</v>
      </c>
      <c r="R156" s="34"/>
      <c r="S156" s="34">
        <v>3.7</v>
      </c>
      <c r="T156" s="34">
        <v>3.4</v>
      </c>
      <c r="U156" s="34"/>
      <c r="V156" s="34"/>
      <c r="W156" s="36">
        <f>(Q156-4)/1.8</f>
        <v>2.5</v>
      </c>
      <c r="X156" s="40">
        <v>2.5</v>
      </c>
      <c r="Y156" s="37">
        <v>6</v>
      </c>
      <c r="Z156" s="28" t="s">
        <v>8</v>
      </c>
      <c r="AA156" s="23" t="s">
        <v>5</v>
      </c>
      <c r="AB156" s="46" t="s">
        <v>20</v>
      </c>
      <c r="AC156" s="38"/>
      <c r="AD156" s="35">
        <v>1</v>
      </c>
      <c r="AE156" s="54"/>
      <c r="AF156" s="48">
        <f t="shared" si="21"/>
        <v>3548133892335782</v>
      </c>
    </row>
    <row r="157" spans="1:42" x14ac:dyDescent="0.2">
      <c r="A157" s="3" t="s">
        <v>195</v>
      </c>
      <c r="B157" s="53">
        <f t="shared" si="19"/>
        <v>45196.183553240742</v>
      </c>
      <c r="C157" s="28">
        <v>2023</v>
      </c>
      <c r="D157" s="22">
        <v>9</v>
      </c>
      <c r="E157" s="22">
        <v>27</v>
      </c>
      <c r="F157" s="22">
        <v>4</v>
      </c>
      <c r="G157" s="22">
        <v>24</v>
      </c>
      <c r="H157" s="66">
        <v>19.399999999999999</v>
      </c>
      <c r="I157" s="66">
        <v>0.2</v>
      </c>
      <c r="J157" s="67">
        <v>55.531999999999996</v>
      </c>
      <c r="K157" s="67">
        <v>2.4E-2</v>
      </c>
      <c r="L157" s="67">
        <v>130.47</v>
      </c>
      <c r="M157" s="67">
        <v>4.2999999999999997E-2</v>
      </c>
      <c r="N157" s="66">
        <v>2.7</v>
      </c>
      <c r="O157" s="52">
        <v>5</v>
      </c>
      <c r="P157" s="52">
        <v>7</v>
      </c>
      <c r="Q157" s="68">
        <v>7.9</v>
      </c>
      <c r="R157" s="34"/>
      <c r="S157" s="34">
        <v>3.8</v>
      </c>
      <c r="T157" s="34">
        <v>2.7</v>
      </c>
      <c r="U157" s="34"/>
      <c r="V157" s="34"/>
      <c r="W157" s="36">
        <f>(Q157-4)/1.8</f>
        <v>2.166666666666667</v>
      </c>
      <c r="X157" s="40">
        <v>2.2000000000000002</v>
      </c>
      <c r="Y157" s="37">
        <v>5</v>
      </c>
      <c r="Z157" s="28" t="s">
        <v>8</v>
      </c>
      <c r="AA157" s="23" t="s">
        <v>5</v>
      </c>
      <c r="AB157" s="46" t="s">
        <v>20</v>
      </c>
      <c r="AC157" s="38"/>
      <c r="AD157" s="35">
        <v>1</v>
      </c>
      <c r="AE157" s="54"/>
      <c r="AF157" s="48">
        <f t="shared" si="21"/>
        <v>1258925411794173.5</v>
      </c>
    </row>
    <row r="158" spans="1:42" x14ac:dyDescent="0.2">
      <c r="A158" s="3" t="s">
        <v>196</v>
      </c>
      <c r="B158" s="53">
        <f t="shared" si="19"/>
        <v>45198.968148148146</v>
      </c>
      <c r="C158" s="28">
        <v>2023</v>
      </c>
      <c r="D158" s="22">
        <v>9</v>
      </c>
      <c r="E158" s="22">
        <v>29</v>
      </c>
      <c r="F158" s="22">
        <v>23</v>
      </c>
      <c r="G158" s="22">
        <v>14</v>
      </c>
      <c r="H158" s="66">
        <v>8.6</v>
      </c>
      <c r="I158" s="66">
        <v>0.6</v>
      </c>
      <c r="J158" s="67">
        <v>55.195</v>
      </c>
      <c r="K158" s="67">
        <v>3.6999999999999998E-2</v>
      </c>
      <c r="L158" s="67">
        <v>135.76400000000001</v>
      </c>
      <c r="M158" s="67">
        <v>6.5000000000000002E-2</v>
      </c>
      <c r="N158" s="66">
        <v>4.0999999999999996</v>
      </c>
      <c r="O158" s="52">
        <v>7</v>
      </c>
      <c r="P158" s="52">
        <v>5</v>
      </c>
      <c r="Q158" s="68">
        <v>9</v>
      </c>
      <c r="R158" s="34"/>
      <c r="S158" s="34">
        <v>3.8</v>
      </c>
      <c r="T158" s="34">
        <v>3.7</v>
      </c>
      <c r="U158" s="34"/>
      <c r="V158" s="34"/>
      <c r="W158" s="36">
        <f>(Q158-4)/1.8</f>
        <v>2.7777777777777777</v>
      </c>
      <c r="X158" s="40">
        <v>2.8</v>
      </c>
      <c r="Y158" s="37">
        <v>5</v>
      </c>
      <c r="Z158" s="28" t="s">
        <v>8</v>
      </c>
      <c r="AA158" s="23" t="s">
        <v>5</v>
      </c>
      <c r="AB158" s="46" t="s">
        <v>20</v>
      </c>
      <c r="AC158" s="38"/>
      <c r="AD158" s="35">
        <v>1</v>
      </c>
      <c r="AE158" s="54"/>
      <c r="AF158" s="48">
        <f t="shared" si="21"/>
        <v>1E+16</v>
      </c>
    </row>
    <row r="159" spans="1:42" x14ac:dyDescent="0.2">
      <c r="A159" s="3" t="s">
        <v>197</v>
      </c>
      <c r="B159" s="53">
        <f t="shared" si="19"/>
        <v>45199.048495370371</v>
      </c>
      <c r="C159" s="28">
        <v>2023</v>
      </c>
      <c r="D159" s="22">
        <v>9</v>
      </c>
      <c r="E159" s="22">
        <v>30</v>
      </c>
      <c r="F159" s="22">
        <v>1</v>
      </c>
      <c r="G159" s="22">
        <v>9</v>
      </c>
      <c r="H159" s="66">
        <v>50.9</v>
      </c>
      <c r="I159" s="66">
        <v>1</v>
      </c>
      <c r="J159" s="67">
        <v>45.161000000000001</v>
      </c>
      <c r="K159" s="67">
        <v>0.127</v>
      </c>
      <c r="L159" s="67">
        <v>137.33099999999999</v>
      </c>
      <c r="M159" s="67">
        <v>0.18</v>
      </c>
      <c r="N159" s="66">
        <v>14.1</v>
      </c>
      <c r="O159" s="52">
        <v>340</v>
      </c>
      <c r="P159" s="52">
        <v>14</v>
      </c>
      <c r="Q159" s="68"/>
      <c r="R159" s="34"/>
      <c r="S159" s="34">
        <v>4.2</v>
      </c>
      <c r="T159" s="34">
        <v>3.8</v>
      </c>
      <c r="U159" s="34"/>
      <c r="V159" s="34"/>
      <c r="W159" s="36">
        <f>T159</f>
        <v>3.8</v>
      </c>
      <c r="X159" s="40">
        <v>3.8</v>
      </c>
      <c r="Y159" s="37">
        <v>11</v>
      </c>
      <c r="Z159" s="28" t="s">
        <v>8</v>
      </c>
      <c r="AA159" s="23" t="s">
        <v>28</v>
      </c>
      <c r="AB159" s="46" t="s">
        <v>20</v>
      </c>
      <c r="AC159" s="38"/>
      <c r="AD159" s="35">
        <v>5</v>
      </c>
      <c r="AE159" s="54"/>
      <c r="AF159" s="48">
        <f t="shared" si="21"/>
        <v>3.1622776601683898E+17</v>
      </c>
    </row>
    <row r="160" spans="1:42" x14ac:dyDescent="0.2">
      <c r="A160" s="3" t="s">
        <v>198</v>
      </c>
      <c r="B160" s="53">
        <f t="shared" si="19"/>
        <v>45199.05159722222</v>
      </c>
      <c r="C160" s="28">
        <v>2023</v>
      </c>
      <c r="D160" s="22">
        <v>9</v>
      </c>
      <c r="E160" s="22">
        <v>30</v>
      </c>
      <c r="F160" s="22">
        <v>1</v>
      </c>
      <c r="G160" s="22">
        <v>14</v>
      </c>
      <c r="H160" s="66">
        <v>18.5</v>
      </c>
      <c r="I160" s="66">
        <v>0.3</v>
      </c>
      <c r="J160" s="67">
        <v>54.807000000000002</v>
      </c>
      <c r="K160" s="67">
        <v>1.2999999999999999E-2</v>
      </c>
      <c r="L160" s="67">
        <v>126.032</v>
      </c>
      <c r="M160" s="67">
        <v>2.1999999999999999E-2</v>
      </c>
      <c r="N160" s="66">
        <v>1.4</v>
      </c>
      <c r="O160" s="52">
        <v>12</v>
      </c>
      <c r="P160" s="52">
        <v>5</v>
      </c>
      <c r="Q160" s="68"/>
      <c r="R160" s="34"/>
      <c r="S160" s="34">
        <v>2.2999999999999998</v>
      </c>
      <c r="T160" s="34">
        <v>2.2999999999999998</v>
      </c>
      <c r="U160" s="34"/>
      <c r="V160" s="34"/>
      <c r="W160" s="36">
        <f>T160</f>
        <v>2.2999999999999998</v>
      </c>
      <c r="X160" s="40">
        <v>2.2999999999999998</v>
      </c>
      <c r="Y160" s="37">
        <v>3</v>
      </c>
      <c r="Z160" s="28" t="s">
        <v>8</v>
      </c>
      <c r="AA160" s="23" t="s">
        <v>6</v>
      </c>
      <c r="AB160" s="46" t="s">
        <v>20</v>
      </c>
      <c r="AC160" s="38"/>
      <c r="AD160" s="35">
        <v>2</v>
      </c>
      <c r="AE160" s="54"/>
      <c r="AF160" s="48">
        <f t="shared" si="21"/>
        <v>1778279410038929</v>
      </c>
    </row>
    <row r="161" spans="1:42" x14ac:dyDescent="0.2">
      <c r="A161" s="3" t="s">
        <v>199</v>
      </c>
      <c r="B161" s="53">
        <f t="shared" si="19"/>
        <v>45204.763020833336</v>
      </c>
      <c r="C161" s="28">
        <v>2023</v>
      </c>
      <c r="D161" s="22">
        <v>10</v>
      </c>
      <c r="E161" s="22">
        <v>5</v>
      </c>
      <c r="F161" s="22">
        <v>18</v>
      </c>
      <c r="G161" s="22">
        <v>18</v>
      </c>
      <c r="H161" s="66">
        <v>45.6</v>
      </c>
      <c r="I161" s="66">
        <v>1.3</v>
      </c>
      <c r="J161" s="67">
        <v>55.889000000000003</v>
      </c>
      <c r="K161" s="67">
        <v>6.8000000000000005E-2</v>
      </c>
      <c r="L161" s="67">
        <v>126.744</v>
      </c>
      <c r="M161" s="67">
        <v>0.12</v>
      </c>
      <c r="N161" s="66">
        <v>7.5</v>
      </c>
      <c r="O161" s="52">
        <v>19</v>
      </c>
      <c r="P161" s="52">
        <v>9</v>
      </c>
      <c r="Q161" s="68">
        <v>6.7</v>
      </c>
      <c r="R161" s="34"/>
      <c r="S161" s="34"/>
      <c r="T161" s="34">
        <v>2.2999999999999998</v>
      </c>
      <c r="U161" s="34"/>
      <c r="V161" s="34"/>
      <c r="W161" s="36">
        <f t="shared" ref="W161:W179" si="22">(Q161-4)/1.8</f>
        <v>1.5</v>
      </c>
      <c r="X161" s="40">
        <v>1.5</v>
      </c>
      <c r="Y161" s="37">
        <v>4</v>
      </c>
      <c r="Z161" s="28" t="s">
        <v>8</v>
      </c>
      <c r="AA161" s="23" t="s">
        <v>5</v>
      </c>
      <c r="AB161" s="46" t="s">
        <v>20</v>
      </c>
      <c r="AC161" s="38"/>
      <c r="AD161" s="35">
        <v>1</v>
      </c>
      <c r="AE161" s="54"/>
      <c r="AF161" s="48">
        <f t="shared" si="21"/>
        <v>112201845430197.23</v>
      </c>
    </row>
    <row r="162" spans="1:42" x14ac:dyDescent="0.2">
      <c r="A162" s="3" t="s">
        <v>200</v>
      </c>
      <c r="B162" s="53">
        <f t="shared" si="19"/>
        <v>45205.680023148147</v>
      </c>
      <c r="C162" s="28">
        <v>2023</v>
      </c>
      <c r="D162" s="22">
        <v>10</v>
      </c>
      <c r="E162" s="22">
        <v>6</v>
      </c>
      <c r="F162" s="22">
        <v>16</v>
      </c>
      <c r="G162" s="22">
        <v>19</v>
      </c>
      <c r="H162" s="66">
        <v>14.6</v>
      </c>
      <c r="I162" s="66">
        <v>1.9</v>
      </c>
      <c r="J162" s="67">
        <v>54.116999999999997</v>
      </c>
      <c r="K162" s="67">
        <v>0.122</v>
      </c>
      <c r="L162" s="67">
        <v>126.30200000000001</v>
      </c>
      <c r="M162" s="67">
        <v>0.20699999999999999</v>
      </c>
      <c r="N162" s="66">
        <v>13.5</v>
      </c>
      <c r="O162" s="52">
        <v>5</v>
      </c>
      <c r="P162" s="52">
        <v>6</v>
      </c>
      <c r="Q162" s="68">
        <v>8.1999999999999993</v>
      </c>
      <c r="R162" s="34"/>
      <c r="S162" s="34">
        <v>2.9</v>
      </c>
      <c r="T162" s="34">
        <v>2.8</v>
      </c>
      <c r="U162" s="34"/>
      <c r="V162" s="34"/>
      <c r="W162" s="36">
        <f t="shared" si="22"/>
        <v>2.333333333333333</v>
      </c>
      <c r="X162" s="40">
        <v>2.2999999999999998</v>
      </c>
      <c r="Y162" s="37">
        <v>6</v>
      </c>
      <c r="Z162" s="28" t="s">
        <v>8</v>
      </c>
      <c r="AA162" s="23" t="s">
        <v>6</v>
      </c>
      <c r="AB162" s="46" t="s">
        <v>20</v>
      </c>
      <c r="AC162" s="38"/>
      <c r="AD162" s="35">
        <v>2</v>
      </c>
      <c r="AE162" s="54"/>
      <c r="AF162" s="48">
        <f t="shared" si="21"/>
        <v>1778279410038929</v>
      </c>
    </row>
    <row r="163" spans="1:42" x14ac:dyDescent="0.2">
      <c r="A163" s="3" t="s">
        <v>201</v>
      </c>
      <c r="B163" s="53">
        <f t="shared" si="19"/>
        <v>45206.813715277778</v>
      </c>
      <c r="C163" s="28">
        <v>2023</v>
      </c>
      <c r="D163" s="22">
        <v>10</v>
      </c>
      <c r="E163" s="22">
        <v>7</v>
      </c>
      <c r="F163" s="22">
        <v>19</v>
      </c>
      <c r="G163" s="22">
        <v>31</v>
      </c>
      <c r="H163" s="66">
        <v>45.8</v>
      </c>
      <c r="I163" s="66">
        <v>0.6</v>
      </c>
      <c r="J163" s="67">
        <v>52.341000000000001</v>
      </c>
      <c r="K163" s="67">
        <v>7.4999999999999997E-2</v>
      </c>
      <c r="L163" s="67">
        <v>132.90299999999999</v>
      </c>
      <c r="M163" s="67">
        <v>0.122</v>
      </c>
      <c r="N163" s="66">
        <v>8.3000000000000007</v>
      </c>
      <c r="O163" s="52">
        <v>8</v>
      </c>
      <c r="P163" s="52">
        <v>6</v>
      </c>
      <c r="Q163" s="68">
        <v>8.1999999999999993</v>
      </c>
      <c r="R163" s="34"/>
      <c r="S163" s="34">
        <v>3.1</v>
      </c>
      <c r="T163" s="34">
        <v>2.9</v>
      </c>
      <c r="U163" s="34"/>
      <c r="V163" s="34"/>
      <c r="W163" s="36">
        <f t="shared" si="22"/>
        <v>2.333333333333333</v>
      </c>
      <c r="X163" s="40">
        <v>2.2999999999999998</v>
      </c>
      <c r="Y163" s="37">
        <v>5</v>
      </c>
      <c r="Z163" s="28" t="s">
        <v>8</v>
      </c>
      <c r="AA163" s="23" t="s">
        <v>7</v>
      </c>
      <c r="AB163" s="46" t="s">
        <v>20</v>
      </c>
      <c r="AC163" s="38"/>
      <c r="AD163" s="35">
        <v>4</v>
      </c>
      <c r="AE163" s="54"/>
      <c r="AF163" s="48">
        <f t="shared" si="21"/>
        <v>1778279410038929</v>
      </c>
    </row>
    <row r="164" spans="1:42" x14ac:dyDescent="0.2">
      <c r="A164" s="3" t="s">
        <v>202</v>
      </c>
      <c r="B164" s="53">
        <f t="shared" si="19"/>
        <v>45209.565370370372</v>
      </c>
      <c r="C164" s="28">
        <v>2023</v>
      </c>
      <c r="D164" s="22">
        <v>10</v>
      </c>
      <c r="E164" s="22">
        <v>10</v>
      </c>
      <c r="F164" s="22">
        <v>13</v>
      </c>
      <c r="G164" s="22">
        <v>34</v>
      </c>
      <c r="H164" s="66">
        <v>8</v>
      </c>
      <c r="I164" s="66">
        <v>0.5</v>
      </c>
      <c r="J164" s="67">
        <v>50.74</v>
      </c>
      <c r="K164" s="67">
        <v>8.7999999999999995E-2</v>
      </c>
      <c r="L164" s="67">
        <v>130.58199999999999</v>
      </c>
      <c r="M164" s="67">
        <v>0.13900000000000001</v>
      </c>
      <c r="N164" s="66">
        <v>9.8000000000000007</v>
      </c>
      <c r="O164" s="52">
        <v>6</v>
      </c>
      <c r="P164" s="52">
        <v>8</v>
      </c>
      <c r="Q164" s="68">
        <v>8.3000000000000007</v>
      </c>
      <c r="R164" s="34"/>
      <c r="S164" s="34">
        <v>3.2</v>
      </c>
      <c r="T164" s="34">
        <v>3.1</v>
      </c>
      <c r="U164" s="34"/>
      <c r="V164" s="34"/>
      <c r="W164" s="36">
        <f t="shared" si="22"/>
        <v>2.3888888888888893</v>
      </c>
      <c r="X164" s="40">
        <v>2.4</v>
      </c>
      <c r="Y164" s="37">
        <v>6</v>
      </c>
      <c r="Z164" s="28" t="s">
        <v>8</v>
      </c>
      <c r="AA164" s="23" t="s">
        <v>7</v>
      </c>
      <c r="AB164" s="46" t="s">
        <v>20</v>
      </c>
      <c r="AC164" s="38"/>
      <c r="AD164" s="35">
        <v>4</v>
      </c>
      <c r="AE164" s="54"/>
      <c r="AF164" s="48">
        <f t="shared" si="21"/>
        <v>2511886431509585.5</v>
      </c>
    </row>
    <row r="165" spans="1:42" x14ac:dyDescent="0.2">
      <c r="A165" s="3" t="s">
        <v>203</v>
      </c>
      <c r="B165" s="53">
        <f t="shared" ref="B165:B190" si="23">DATE(C165,D165,E165)+TIME(F165,G165,H165)</f>
        <v>45211.632905092592</v>
      </c>
      <c r="C165" s="28">
        <v>2023</v>
      </c>
      <c r="D165" s="22">
        <v>10</v>
      </c>
      <c r="E165" s="22">
        <v>12</v>
      </c>
      <c r="F165" s="22">
        <v>15</v>
      </c>
      <c r="G165" s="22">
        <v>11</v>
      </c>
      <c r="H165" s="66">
        <v>23.2</v>
      </c>
      <c r="I165" s="66">
        <v>0.5</v>
      </c>
      <c r="J165" s="67">
        <v>54.231999999999999</v>
      </c>
      <c r="K165" s="67">
        <v>4.1000000000000002E-2</v>
      </c>
      <c r="L165" s="67">
        <v>127.363</v>
      </c>
      <c r="M165" s="67">
        <v>6.9000000000000006E-2</v>
      </c>
      <c r="N165" s="66">
        <v>4.5</v>
      </c>
      <c r="O165" s="52">
        <v>17</v>
      </c>
      <c r="P165" s="52">
        <v>6</v>
      </c>
      <c r="Q165" s="68">
        <v>8.6</v>
      </c>
      <c r="R165" s="34"/>
      <c r="S165" s="34"/>
      <c r="T165" s="34">
        <v>3.3</v>
      </c>
      <c r="U165" s="34"/>
      <c r="V165" s="34"/>
      <c r="W165" s="36">
        <f t="shared" si="22"/>
        <v>2.5555555555555554</v>
      </c>
      <c r="X165" s="40">
        <v>2.6</v>
      </c>
      <c r="Y165" s="37">
        <v>5</v>
      </c>
      <c r="Z165" s="28" t="s">
        <v>8</v>
      </c>
      <c r="AA165" s="23" t="s">
        <v>6</v>
      </c>
      <c r="AB165" s="46" t="s">
        <v>20</v>
      </c>
      <c r="AC165" s="38"/>
      <c r="AD165" s="35">
        <v>2</v>
      </c>
      <c r="AE165" s="54"/>
      <c r="AF165" s="48">
        <f t="shared" si="21"/>
        <v>5011872336272755</v>
      </c>
    </row>
    <row r="166" spans="1:42" x14ac:dyDescent="0.2">
      <c r="A166" s="3" t="s">
        <v>204</v>
      </c>
      <c r="B166" s="53">
        <f t="shared" si="23"/>
        <v>45213.603194444448</v>
      </c>
      <c r="C166" s="28">
        <v>2023</v>
      </c>
      <c r="D166" s="22">
        <v>10</v>
      </c>
      <c r="E166" s="22">
        <v>14</v>
      </c>
      <c r="F166" s="22">
        <v>14</v>
      </c>
      <c r="G166" s="22">
        <v>28</v>
      </c>
      <c r="H166" s="66">
        <v>36.200000000000003</v>
      </c>
      <c r="I166" s="66">
        <v>2.6</v>
      </c>
      <c r="J166" s="67">
        <v>54.292000000000002</v>
      </c>
      <c r="K166" s="67">
        <v>0.14599999999999999</v>
      </c>
      <c r="L166" s="67">
        <v>125.09399999999999</v>
      </c>
      <c r="M166" s="67">
        <v>0.249</v>
      </c>
      <c r="N166" s="66">
        <v>16.2</v>
      </c>
      <c r="O166" s="52">
        <v>10</v>
      </c>
      <c r="P166" s="52">
        <v>5</v>
      </c>
      <c r="Q166" s="68">
        <v>7.9</v>
      </c>
      <c r="R166" s="34"/>
      <c r="S166" s="34">
        <v>2.9</v>
      </c>
      <c r="T166" s="34">
        <v>2.6</v>
      </c>
      <c r="U166" s="34"/>
      <c r="V166" s="34"/>
      <c r="W166" s="36">
        <f t="shared" si="22"/>
        <v>2.166666666666667</v>
      </c>
      <c r="X166" s="40">
        <v>2.2000000000000002</v>
      </c>
      <c r="Y166" s="37">
        <v>5</v>
      </c>
      <c r="Z166" s="28" t="s">
        <v>8</v>
      </c>
      <c r="AA166" s="23" t="s">
        <v>6</v>
      </c>
      <c r="AB166" s="46" t="s">
        <v>20</v>
      </c>
      <c r="AC166" s="38"/>
      <c r="AD166" s="35">
        <v>2</v>
      </c>
      <c r="AE166" s="54"/>
      <c r="AF166" s="48">
        <f t="shared" si="21"/>
        <v>1258925411794173.5</v>
      </c>
    </row>
    <row r="167" spans="1:42" s="9" customFormat="1" x14ac:dyDescent="0.2">
      <c r="A167" s="3" t="s">
        <v>205</v>
      </c>
      <c r="B167" s="53">
        <f t="shared" si="23"/>
        <v>45215.134513888886</v>
      </c>
      <c r="C167" s="28">
        <v>2023</v>
      </c>
      <c r="D167" s="22">
        <v>10</v>
      </c>
      <c r="E167" s="22">
        <v>16</v>
      </c>
      <c r="F167" s="22">
        <v>3</v>
      </c>
      <c r="G167" s="22">
        <v>13</v>
      </c>
      <c r="H167" s="66">
        <v>42.1</v>
      </c>
      <c r="I167" s="66">
        <v>0.1</v>
      </c>
      <c r="J167" s="67">
        <v>53.002000000000002</v>
      </c>
      <c r="K167" s="67">
        <v>3.0000000000000001E-3</v>
      </c>
      <c r="L167" s="67">
        <v>133.751</v>
      </c>
      <c r="M167" s="67">
        <v>4.0000000000000001E-3</v>
      </c>
      <c r="N167" s="66">
        <v>0.3</v>
      </c>
      <c r="O167" s="52">
        <v>24</v>
      </c>
      <c r="P167" s="52">
        <v>8</v>
      </c>
      <c r="Q167" s="68">
        <v>8.9</v>
      </c>
      <c r="R167" s="34"/>
      <c r="S167" s="34">
        <v>3.4</v>
      </c>
      <c r="T167" s="34">
        <v>3.5</v>
      </c>
      <c r="U167" s="34"/>
      <c r="V167" s="34"/>
      <c r="W167" s="36">
        <f t="shared" si="22"/>
        <v>2.7222222222222223</v>
      </c>
      <c r="X167" s="40">
        <v>2.7</v>
      </c>
      <c r="Y167" s="37">
        <v>5</v>
      </c>
      <c r="Z167" s="28" t="s">
        <v>8</v>
      </c>
      <c r="AA167" s="23" t="s">
        <v>7</v>
      </c>
      <c r="AB167" s="46" t="s">
        <v>20</v>
      </c>
      <c r="AC167" s="38"/>
      <c r="AD167" s="35">
        <v>4</v>
      </c>
      <c r="AE167" s="54"/>
      <c r="AF167" s="48">
        <f t="shared" si="21"/>
        <v>7079457843841414</v>
      </c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x14ac:dyDescent="0.2">
      <c r="A168" s="3" t="s">
        <v>206</v>
      </c>
      <c r="B168" s="53">
        <f t="shared" si="23"/>
        <v>45217.480405092596</v>
      </c>
      <c r="C168" s="28">
        <v>2023</v>
      </c>
      <c r="D168" s="22">
        <v>10</v>
      </c>
      <c r="E168" s="22">
        <v>18</v>
      </c>
      <c r="F168" s="22">
        <v>11</v>
      </c>
      <c r="G168" s="22">
        <v>31</v>
      </c>
      <c r="H168" s="66">
        <v>47.6</v>
      </c>
      <c r="I168" s="66">
        <v>0.1</v>
      </c>
      <c r="J168" s="67">
        <v>55.651000000000003</v>
      </c>
      <c r="K168" s="67">
        <v>2.3E-2</v>
      </c>
      <c r="L168" s="67">
        <v>130.21799999999999</v>
      </c>
      <c r="M168" s="67">
        <v>4.1000000000000002E-2</v>
      </c>
      <c r="N168" s="66">
        <v>2.6</v>
      </c>
      <c r="O168" s="52">
        <v>17</v>
      </c>
      <c r="P168" s="52">
        <v>2</v>
      </c>
      <c r="Q168" s="68">
        <v>8</v>
      </c>
      <c r="R168" s="34"/>
      <c r="S168" s="34">
        <v>3.2</v>
      </c>
      <c r="T168" s="34">
        <v>3.1</v>
      </c>
      <c r="U168" s="34"/>
      <c r="V168" s="34"/>
      <c r="W168" s="36">
        <f t="shared" si="22"/>
        <v>2.2222222222222223</v>
      </c>
      <c r="X168" s="40">
        <v>2.2000000000000002</v>
      </c>
      <c r="Y168" s="37">
        <v>5</v>
      </c>
      <c r="Z168" s="28" t="s">
        <v>8</v>
      </c>
      <c r="AA168" s="23" t="s">
        <v>5</v>
      </c>
      <c r="AB168" s="46" t="s">
        <v>20</v>
      </c>
      <c r="AC168" s="38"/>
      <c r="AD168" s="35">
        <v>1</v>
      </c>
      <c r="AE168" s="54"/>
      <c r="AF168" s="48">
        <f t="shared" si="21"/>
        <v>1258925411794173.5</v>
      </c>
    </row>
    <row r="169" spans="1:42" x14ac:dyDescent="0.2">
      <c r="A169" s="3" t="s">
        <v>207</v>
      </c>
      <c r="B169" s="53">
        <f t="shared" si="23"/>
        <v>45222.287800925929</v>
      </c>
      <c r="C169" s="28">
        <v>2023</v>
      </c>
      <c r="D169" s="22">
        <v>10</v>
      </c>
      <c r="E169" s="22">
        <v>23</v>
      </c>
      <c r="F169" s="22">
        <v>6</v>
      </c>
      <c r="G169" s="22">
        <v>54</v>
      </c>
      <c r="H169" s="66">
        <v>26.5</v>
      </c>
      <c r="I169" s="66">
        <v>0.6</v>
      </c>
      <c r="J169" s="67">
        <v>54.225999999999999</v>
      </c>
      <c r="K169" s="67">
        <v>5.2999999999999999E-2</v>
      </c>
      <c r="L169" s="67">
        <v>126.705</v>
      </c>
      <c r="M169" s="67">
        <v>9.0999999999999998E-2</v>
      </c>
      <c r="N169" s="66">
        <v>5.9</v>
      </c>
      <c r="O169" s="52">
        <v>19</v>
      </c>
      <c r="P169" s="52">
        <v>7</v>
      </c>
      <c r="Q169" s="68">
        <v>7.7</v>
      </c>
      <c r="R169" s="34"/>
      <c r="S169" s="34">
        <v>3.4</v>
      </c>
      <c r="T169" s="34">
        <v>2</v>
      </c>
      <c r="U169" s="34"/>
      <c r="V169" s="34"/>
      <c r="W169" s="36">
        <f t="shared" si="22"/>
        <v>2.0555555555555558</v>
      </c>
      <c r="X169" s="40">
        <v>2.1</v>
      </c>
      <c r="Y169" s="37">
        <v>4</v>
      </c>
      <c r="Z169" s="28" t="s">
        <v>8</v>
      </c>
      <c r="AA169" s="23" t="s">
        <v>6</v>
      </c>
      <c r="AB169" s="46" t="s">
        <v>20</v>
      </c>
      <c r="AC169" s="38"/>
      <c r="AD169" s="35">
        <v>2</v>
      </c>
      <c r="AE169" s="54"/>
      <c r="AF169" s="48">
        <f t="shared" si="21"/>
        <v>891250938133751.25</v>
      </c>
    </row>
    <row r="170" spans="1:42" x14ac:dyDescent="0.2">
      <c r="A170" s="3" t="s">
        <v>208</v>
      </c>
      <c r="B170" s="53">
        <f t="shared" si="23"/>
        <v>45224.251307870371</v>
      </c>
      <c r="C170" s="28">
        <v>2023</v>
      </c>
      <c r="D170" s="22">
        <v>10</v>
      </c>
      <c r="E170" s="22">
        <v>25</v>
      </c>
      <c r="F170" s="22">
        <v>6</v>
      </c>
      <c r="G170" s="22">
        <v>1</v>
      </c>
      <c r="H170" s="66">
        <v>53.7</v>
      </c>
      <c r="I170" s="66">
        <v>2.4</v>
      </c>
      <c r="J170" s="67">
        <v>55.36</v>
      </c>
      <c r="K170" s="67">
        <v>0.152</v>
      </c>
      <c r="L170" s="67">
        <v>130.958</v>
      </c>
      <c r="M170" s="67">
        <v>0.26700000000000002</v>
      </c>
      <c r="N170" s="66">
        <v>16.899999999999999</v>
      </c>
      <c r="O170" s="52">
        <v>19</v>
      </c>
      <c r="P170" s="52">
        <v>9</v>
      </c>
      <c r="Q170" s="68">
        <v>7.5</v>
      </c>
      <c r="R170" s="34"/>
      <c r="S170" s="34">
        <v>3.8</v>
      </c>
      <c r="T170" s="34">
        <v>2.8</v>
      </c>
      <c r="U170" s="34"/>
      <c r="V170" s="34"/>
      <c r="W170" s="36">
        <f t="shared" si="22"/>
        <v>1.9444444444444444</v>
      </c>
      <c r="X170" s="40">
        <v>1.9</v>
      </c>
      <c r="Y170" s="37">
        <v>5</v>
      </c>
      <c r="Z170" s="28" t="s">
        <v>8</v>
      </c>
      <c r="AA170" s="23" t="s">
        <v>5</v>
      </c>
      <c r="AB170" s="46" t="s">
        <v>20</v>
      </c>
      <c r="AC170" s="38"/>
      <c r="AD170" s="35">
        <v>1</v>
      </c>
      <c r="AE170" s="54"/>
      <c r="AF170" s="48">
        <f t="shared" si="21"/>
        <v>446683592150964.06</v>
      </c>
    </row>
    <row r="171" spans="1:42" x14ac:dyDescent="0.2">
      <c r="A171" s="3" t="s">
        <v>210</v>
      </c>
      <c r="B171" s="53">
        <f t="shared" si="23"/>
        <v>45226.116932870369</v>
      </c>
      <c r="C171" s="28">
        <v>2023</v>
      </c>
      <c r="D171" s="22">
        <v>10</v>
      </c>
      <c r="E171" s="22">
        <v>27</v>
      </c>
      <c r="F171" s="22">
        <v>2</v>
      </c>
      <c r="G171" s="22">
        <v>48</v>
      </c>
      <c r="H171" s="66">
        <v>23.1</v>
      </c>
      <c r="I171" s="66">
        <v>2.4</v>
      </c>
      <c r="J171" s="67">
        <v>55.508000000000003</v>
      </c>
      <c r="K171" s="67">
        <v>0.14199999999999999</v>
      </c>
      <c r="L171" s="67">
        <v>130.82300000000001</v>
      </c>
      <c r="M171" s="67">
        <v>0.251</v>
      </c>
      <c r="N171" s="66">
        <v>15.8</v>
      </c>
      <c r="O171" s="52">
        <v>18</v>
      </c>
      <c r="P171" s="52">
        <v>7</v>
      </c>
      <c r="Q171" s="68">
        <v>7.1</v>
      </c>
      <c r="R171" s="34"/>
      <c r="S171" s="34">
        <v>3.5</v>
      </c>
      <c r="T171" s="34">
        <v>2.7</v>
      </c>
      <c r="U171" s="34"/>
      <c r="V171" s="34"/>
      <c r="W171" s="36">
        <f t="shared" si="22"/>
        <v>1.7222222222222219</v>
      </c>
      <c r="X171" s="40">
        <v>1.7</v>
      </c>
      <c r="Y171" s="37">
        <v>4</v>
      </c>
      <c r="Z171" s="28" t="s">
        <v>8</v>
      </c>
      <c r="AA171" s="23" t="s">
        <v>5</v>
      </c>
      <c r="AB171" s="46" t="s">
        <v>20</v>
      </c>
      <c r="AC171" s="38"/>
      <c r="AD171" s="35">
        <v>1</v>
      </c>
      <c r="AE171" s="54"/>
      <c r="AF171" s="48">
        <f t="shared" ref="AF171:AF174" si="24">POWER(10,11.8+1.5*X171)</f>
        <v>223872113856835.09</v>
      </c>
      <c r="AO171" s="9"/>
      <c r="AP171" s="9"/>
    </row>
    <row r="172" spans="1:42" x14ac:dyDescent="0.2">
      <c r="A172" s="3" t="s">
        <v>211</v>
      </c>
      <c r="B172" s="53">
        <f t="shared" si="23"/>
        <v>45229.385127314818</v>
      </c>
      <c r="C172" s="28">
        <v>2023</v>
      </c>
      <c r="D172" s="22">
        <v>10</v>
      </c>
      <c r="E172" s="22">
        <v>30</v>
      </c>
      <c r="F172" s="22">
        <v>9</v>
      </c>
      <c r="G172" s="22">
        <v>14</v>
      </c>
      <c r="H172" s="66">
        <v>35.200000000000003</v>
      </c>
      <c r="I172" s="66">
        <v>2</v>
      </c>
      <c r="J172" s="67">
        <v>52.14</v>
      </c>
      <c r="K172" s="67">
        <v>0.158</v>
      </c>
      <c r="L172" s="67">
        <v>123.673</v>
      </c>
      <c r="M172" s="67">
        <v>0.25600000000000001</v>
      </c>
      <c r="N172" s="66">
        <v>17.5</v>
      </c>
      <c r="O172" s="52">
        <v>30</v>
      </c>
      <c r="P172" s="52">
        <v>7</v>
      </c>
      <c r="Q172" s="68">
        <v>9.5</v>
      </c>
      <c r="R172" s="34"/>
      <c r="S172" s="34">
        <v>4</v>
      </c>
      <c r="T172" s="34">
        <v>4</v>
      </c>
      <c r="U172" s="34"/>
      <c r="V172" s="34"/>
      <c r="W172" s="36">
        <f t="shared" si="22"/>
        <v>3.0555555555555554</v>
      </c>
      <c r="X172" s="40">
        <v>3.1</v>
      </c>
      <c r="Y172" s="37">
        <v>4</v>
      </c>
      <c r="Z172" s="28" t="s">
        <v>8</v>
      </c>
      <c r="AA172" s="23" t="s">
        <v>27</v>
      </c>
      <c r="AB172" s="46" t="s">
        <v>20</v>
      </c>
      <c r="AC172" s="38"/>
      <c r="AD172" s="35">
        <v>6</v>
      </c>
      <c r="AE172" s="54"/>
      <c r="AF172" s="48">
        <f t="shared" si="24"/>
        <v>2.8183829312644916E+16</v>
      </c>
    </row>
    <row r="173" spans="1:42" x14ac:dyDescent="0.2">
      <c r="A173" s="3" t="s">
        <v>212</v>
      </c>
      <c r="B173" s="53">
        <f t="shared" si="23"/>
        <v>45231.038587962961</v>
      </c>
      <c r="C173" s="28">
        <v>2023</v>
      </c>
      <c r="D173" s="22">
        <v>11</v>
      </c>
      <c r="E173" s="22">
        <v>1</v>
      </c>
      <c r="F173" s="22">
        <v>0</v>
      </c>
      <c r="G173" s="22">
        <v>55</v>
      </c>
      <c r="H173" s="66">
        <v>34.1</v>
      </c>
      <c r="I173" s="66">
        <v>0.7</v>
      </c>
      <c r="J173" s="67">
        <v>54.136000000000003</v>
      </c>
      <c r="K173" s="67">
        <v>8.1000000000000003E-2</v>
      </c>
      <c r="L173" s="67">
        <v>126.866</v>
      </c>
      <c r="M173" s="67">
        <v>0.13800000000000001</v>
      </c>
      <c r="N173" s="66">
        <v>9</v>
      </c>
      <c r="O173" s="52">
        <v>17</v>
      </c>
      <c r="P173" s="52">
        <v>5</v>
      </c>
      <c r="Q173" s="68">
        <v>6.7</v>
      </c>
      <c r="R173" s="34"/>
      <c r="S173" s="34">
        <v>2.1</v>
      </c>
      <c r="T173" s="34">
        <v>1.2</v>
      </c>
      <c r="U173" s="34"/>
      <c r="V173" s="34"/>
      <c r="W173" s="36">
        <f t="shared" si="22"/>
        <v>1.5</v>
      </c>
      <c r="X173" s="40">
        <v>1.5</v>
      </c>
      <c r="Y173" s="37">
        <v>4</v>
      </c>
      <c r="Z173" s="28" t="s">
        <v>8</v>
      </c>
      <c r="AA173" s="23" t="s">
        <v>6</v>
      </c>
      <c r="AB173" s="46" t="s">
        <v>20</v>
      </c>
      <c r="AC173" s="38"/>
      <c r="AD173" s="35">
        <v>2</v>
      </c>
      <c r="AE173" s="54"/>
      <c r="AF173" s="48">
        <f t="shared" si="24"/>
        <v>112201845430197.23</v>
      </c>
    </row>
    <row r="174" spans="1:42" x14ac:dyDescent="0.2">
      <c r="A174" s="3" t="s">
        <v>213</v>
      </c>
      <c r="B174" s="53">
        <f t="shared" si="23"/>
        <v>45231.686712962961</v>
      </c>
      <c r="C174" s="28">
        <v>2023</v>
      </c>
      <c r="D174" s="22">
        <v>11</v>
      </c>
      <c r="E174" s="22">
        <v>1</v>
      </c>
      <c r="F174" s="22">
        <v>16</v>
      </c>
      <c r="G174" s="22">
        <v>28</v>
      </c>
      <c r="H174" s="66">
        <v>52.6</v>
      </c>
      <c r="I174" s="66">
        <v>4.4000000000000004</v>
      </c>
      <c r="J174" s="67">
        <v>55.497</v>
      </c>
      <c r="K174" s="67">
        <v>0.24</v>
      </c>
      <c r="L174" s="67">
        <v>130.15899999999999</v>
      </c>
      <c r="M174" s="67">
        <v>0.42199999999999999</v>
      </c>
      <c r="N174" s="66">
        <v>26.6</v>
      </c>
      <c r="O174" s="52">
        <v>19</v>
      </c>
      <c r="P174" s="52">
        <v>10</v>
      </c>
      <c r="Q174" s="68">
        <v>7</v>
      </c>
      <c r="R174" s="34"/>
      <c r="S174" s="34">
        <v>3.3</v>
      </c>
      <c r="T174" s="34">
        <v>2.4</v>
      </c>
      <c r="U174" s="34"/>
      <c r="V174" s="34"/>
      <c r="W174" s="36">
        <f t="shared" si="22"/>
        <v>1.6666666666666665</v>
      </c>
      <c r="X174" s="40">
        <v>1.7</v>
      </c>
      <c r="Y174" s="37">
        <v>4</v>
      </c>
      <c r="Z174" s="28" t="s">
        <v>8</v>
      </c>
      <c r="AA174" s="23" t="s">
        <v>5</v>
      </c>
      <c r="AB174" s="46" t="s">
        <v>20</v>
      </c>
      <c r="AC174" s="38"/>
      <c r="AD174" s="35">
        <v>1</v>
      </c>
      <c r="AE174" s="54"/>
      <c r="AF174" s="48">
        <f t="shared" si="24"/>
        <v>223872113856835.09</v>
      </c>
    </row>
    <row r="175" spans="1:42" x14ac:dyDescent="0.2">
      <c r="A175" s="3" t="s">
        <v>215</v>
      </c>
      <c r="B175" s="53">
        <f t="shared" si="23"/>
        <v>45233.76966435185</v>
      </c>
      <c r="C175" s="28">
        <v>2023</v>
      </c>
      <c r="D175" s="22">
        <v>11</v>
      </c>
      <c r="E175" s="22">
        <v>3</v>
      </c>
      <c r="F175" s="22">
        <v>18</v>
      </c>
      <c r="G175" s="22">
        <v>28</v>
      </c>
      <c r="H175" s="66">
        <v>19.100000000000001</v>
      </c>
      <c r="I175" s="66">
        <v>1.1000000000000001</v>
      </c>
      <c r="J175" s="67">
        <v>53.908999999999999</v>
      </c>
      <c r="K175" s="67">
        <v>8.5999999999999993E-2</v>
      </c>
      <c r="L175" s="67">
        <v>124.75700000000001</v>
      </c>
      <c r="M175" s="67">
        <v>0.14599999999999999</v>
      </c>
      <c r="N175" s="66">
        <v>9.6</v>
      </c>
      <c r="O175" s="52">
        <v>7</v>
      </c>
      <c r="P175" s="52">
        <v>5</v>
      </c>
      <c r="Q175" s="68">
        <v>7.3</v>
      </c>
      <c r="R175" s="34"/>
      <c r="S175" s="34"/>
      <c r="T175" s="34">
        <v>2.4</v>
      </c>
      <c r="U175" s="34"/>
      <c r="V175" s="34"/>
      <c r="W175" s="36">
        <f t="shared" si="22"/>
        <v>1.8333333333333333</v>
      </c>
      <c r="X175" s="40">
        <v>1.8</v>
      </c>
      <c r="Y175" s="37">
        <v>4</v>
      </c>
      <c r="Z175" s="28" t="s">
        <v>8</v>
      </c>
      <c r="AA175" s="23" t="s">
        <v>6</v>
      </c>
      <c r="AB175" s="46" t="s">
        <v>20</v>
      </c>
      <c r="AC175" s="38"/>
      <c r="AD175" s="35">
        <v>2</v>
      </c>
      <c r="AE175" s="54"/>
      <c r="AF175" s="48">
        <f t="shared" ref="AF175:AF176" si="25">POWER(10,11.8+1.5*X175)</f>
        <v>316227766016839.06</v>
      </c>
    </row>
    <row r="176" spans="1:42" x14ac:dyDescent="0.2">
      <c r="A176" s="3" t="s">
        <v>216</v>
      </c>
      <c r="B176" s="53">
        <f t="shared" si="23"/>
        <v>45241.372002314813</v>
      </c>
      <c r="C176" s="28">
        <v>2023</v>
      </c>
      <c r="D176" s="22">
        <v>11</v>
      </c>
      <c r="E176" s="22">
        <v>11</v>
      </c>
      <c r="F176" s="22">
        <v>8</v>
      </c>
      <c r="G176" s="22">
        <v>55</v>
      </c>
      <c r="H176" s="66">
        <v>41.3</v>
      </c>
      <c r="I176" s="66">
        <v>0</v>
      </c>
      <c r="J176" s="67">
        <v>55.691000000000003</v>
      </c>
      <c r="K176" s="67">
        <v>5.5E-2</v>
      </c>
      <c r="L176" s="67">
        <v>135.249</v>
      </c>
      <c r="M176" s="67">
        <v>9.7000000000000003E-2</v>
      </c>
      <c r="N176" s="66">
        <v>6.1</v>
      </c>
      <c r="O176" s="52">
        <v>16</v>
      </c>
      <c r="P176" s="52">
        <v>5</v>
      </c>
      <c r="Q176" s="68">
        <v>8.8000000000000007</v>
      </c>
      <c r="R176" s="34"/>
      <c r="S176" s="34"/>
      <c r="T176" s="34">
        <v>3.3</v>
      </c>
      <c r="U176" s="34"/>
      <c r="V176" s="34"/>
      <c r="W176" s="36">
        <f t="shared" si="22"/>
        <v>2.666666666666667</v>
      </c>
      <c r="X176" s="40">
        <v>2.7</v>
      </c>
      <c r="Y176" s="37">
        <v>5</v>
      </c>
      <c r="Z176" s="28" t="s">
        <v>8</v>
      </c>
      <c r="AA176" s="23" t="s">
        <v>5</v>
      </c>
      <c r="AB176" s="46" t="s">
        <v>20</v>
      </c>
      <c r="AC176" s="38"/>
      <c r="AD176" s="35">
        <v>1</v>
      </c>
      <c r="AE176" s="54"/>
      <c r="AF176" s="48">
        <f t="shared" si="25"/>
        <v>7079457843841414</v>
      </c>
    </row>
    <row r="177" spans="1:42" x14ac:dyDescent="0.2">
      <c r="A177" s="3" t="s">
        <v>218</v>
      </c>
      <c r="B177" s="53">
        <f t="shared" si="23"/>
        <v>45244.813958333332</v>
      </c>
      <c r="C177" s="28">
        <v>2023</v>
      </c>
      <c r="D177" s="22">
        <v>11</v>
      </c>
      <c r="E177" s="22">
        <v>14</v>
      </c>
      <c r="F177" s="22">
        <v>19</v>
      </c>
      <c r="G177" s="22">
        <v>32</v>
      </c>
      <c r="H177" s="66">
        <v>6.1</v>
      </c>
      <c r="I177" s="66">
        <v>0.2</v>
      </c>
      <c r="J177" s="67">
        <v>54.112000000000002</v>
      </c>
      <c r="K177" s="67">
        <v>2.7E-2</v>
      </c>
      <c r="L177" s="67">
        <v>127.414</v>
      </c>
      <c r="M177" s="67">
        <v>4.5999999999999999E-2</v>
      </c>
      <c r="N177" s="66">
        <v>3</v>
      </c>
      <c r="O177" s="52">
        <v>14</v>
      </c>
      <c r="P177" s="52">
        <v>5</v>
      </c>
      <c r="Q177" s="68">
        <v>7.2</v>
      </c>
      <c r="R177" s="34"/>
      <c r="S177" s="34">
        <v>2.6</v>
      </c>
      <c r="T177" s="34">
        <v>1.5</v>
      </c>
      <c r="U177" s="34"/>
      <c r="V177" s="34"/>
      <c r="W177" s="36">
        <f t="shared" si="22"/>
        <v>1.7777777777777779</v>
      </c>
      <c r="X177" s="40">
        <v>1.8</v>
      </c>
      <c r="Y177" s="37">
        <v>5</v>
      </c>
      <c r="Z177" s="28" t="s">
        <v>8</v>
      </c>
      <c r="AA177" s="23" t="s">
        <v>6</v>
      </c>
      <c r="AB177" s="46" t="s">
        <v>20</v>
      </c>
      <c r="AC177" s="38"/>
      <c r="AD177" s="35">
        <v>2</v>
      </c>
      <c r="AE177" s="54"/>
      <c r="AF177" s="48">
        <f t="shared" ref="AF177:AF190" si="26">POWER(10,11.8+1.5*X177)</f>
        <v>316227766016839.06</v>
      </c>
    </row>
    <row r="178" spans="1:42" x14ac:dyDescent="0.2">
      <c r="A178" s="3" t="s">
        <v>219</v>
      </c>
      <c r="B178" s="53">
        <f t="shared" si="23"/>
        <v>45246.010381944441</v>
      </c>
      <c r="C178" s="28">
        <v>2023</v>
      </c>
      <c r="D178" s="22">
        <v>11</v>
      </c>
      <c r="E178" s="22">
        <v>16</v>
      </c>
      <c r="F178" s="22">
        <v>0</v>
      </c>
      <c r="G178" s="22">
        <v>14</v>
      </c>
      <c r="H178" s="66">
        <v>57.8</v>
      </c>
      <c r="I178" s="66">
        <v>4.0999999999999996</v>
      </c>
      <c r="J178" s="67">
        <v>54.677</v>
      </c>
      <c r="K178" s="67">
        <v>0.24299999999999999</v>
      </c>
      <c r="L178" s="67">
        <v>124.29300000000001</v>
      </c>
      <c r="M178" s="67">
        <v>0.42</v>
      </c>
      <c r="N178" s="66">
        <v>27</v>
      </c>
      <c r="O178" s="52">
        <v>12</v>
      </c>
      <c r="P178" s="52">
        <v>5</v>
      </c>
      <c r="Q178" s="68">
        <v>8.6999999999999993</v>
      </c>
      <c r="R178" s="34"/>
      <c r="S178" s="34">
        <v>3.4</v>
      </c>
      <c r="T178" s="34">
        <v>3.4</v>
      </c>
      <c r="U178" s="34"/>
      <c r="V178" s="34"/>
      <c r="W178" s="36">
        <f t="shared" si="22"/>
        <v>2.6111111111111107</v>
      </c>
      <c r="X178" s="40">
        <v>2.6</v>
      </c>
      <c r="Y178" s="37">
        <v>5</v>
      </c>
      <c r="Z178" s="28" t="s">
        <v>8</v>
      </c>
      <c r="AA178" s="23" t="s">
        <v>6</v>
      </c>
      <c r="AB178" s="46" t="s">
        <v>20</v>
      </c>
      <c r="AC178" s="38"/>
      <c r="AD178" s="35">
        <v>2</v>
      </c>
      <c r="AE178" s="54"/>
      <c r="AF178" s="48">
        <f t="shared" si="26"/>
        <v>5011872336272755</v>
      </c>
    </row>
    <row r="179" spans="1:42" x14ac:dyDescent="0.2">
      <c r="A179" s="3" t="s">
        <v>220</v>
      </c>
      <c r="B179" s="53">
        <f t="shared" si="23"/>
        <v>45246.566689814812</v>
      </c>
      <c r="C179" s="28">
        <v>2023</v>
      </c>
      <c r="D179" s="22">
        <v>11</v>
      </c>
      <c r="E179" s="22">
        <v>16</v>
      </c>
      <c r="F179" s="22">
        <v>13</v>
      </c>
      <c r="G179" s="22">
        <v>36</v>
      </c>
      <c r="H179" s="66">
        <v>2.2000000000000002</v>
      </c>
      <c r="I179" s="66">
        <v>1.4</v>
      </c>
      <c r="J179" s="67">
        <v>54.369</v>
      </c>
      <c r="K179" s="67">
        <v>0.108</v>
      </c>
      <c r="L179" s="67">
        <v>129.87899999999999</v>
      </c>
      <c r="M179" s="67">
        <v>0.185</v>
      </c>
      <c r="N179" s="66">
        <v>12</v>
      </c>
      <c r="O179" s="52">
        <v>14</v>
      </c>
      <c r="P179" s="52">
        <v>7</v>
      </c>
      <c r="Q179" s="68">
        <v>7.7</v>
      </c>
      <c r="R179" s="34"/>
      <c r="S179" s="34">
        <v>2.7</v>
      </c>
      <c r="T179" s="34">
        <v>2.6</v>
      </c>
      <c r="U179" s="34"/>
      <c r="V179" s="34"/>
      <c r="W179" s="36">
        <f t="shared" si="22"/>
        <v>2.0555555555555558</v>
      </c>
      <c r="X179" s="40">
        <v>2.1</v>
      </c>
      <c r="Y179" s="37">
        <v>4</v>
      </c>
      <c r="Z179" s="28" t="s">
        <v>8</v>
      </c>
      <c r="AA179" s="23" t="s">
        <v>5</v>
      </c>
      <c r="AB179" s="46" t="s">
        <v>20</v>
      </c>
      <c r="AC179" s="38"/>
      <c r="AD179" s="35">
        <v>1</v>
      </c>
      <c r="AE179" s="54"/>
      <c r="AF179" s="48">
        <f t="shared" si="26"/>
        <v>891250938133751.25</v>
      </c>
    </row>
    <row r="180" spans="1:42" x14ac:dyDescent="0.2">
      <c r="A180" s="3" t="s">
        <v>221</v>
      </c>
      <c r="B180" s="53">
        <f t="shared" si="23"/>
        <v>45247.209432870368</v>
      </c>
      <c r="C180" s="28">
        <v>2023</v>
      </c>
      <c r="D180" s="22">
        <v>11</v>
      </c>
      <c r="E180" s="22">
        <v>17</v>
      </c>
      <c r="F180" s="22">
        <v>5</v>
      </c>
      <c r="G180" s="22">
        <v>1</v>
      </c>
      <c r="H180" s="66">
        <v>35.1</v>
      </c>
      <c r="I180" s="66">
        <v>1.7</v>
      </c>
      <c r="J180" s="67">
        <v>51.162999999999997</v>
      </c>
      <c r="K180" s="67">
        <v>0.16800000000000001</v>
      </c>
      <c r="L180" s="67">
        <v>133.209</v>
      </c>
      <c r="M180" s="67">
        <v>0.26800000000000002</v>
      </c>
      <c r="N180" s="66">
        <v>18.7</v>
      </c>
      <c r="O180" s="52">
        <v>11</v>
      </c>
      <c r="P180" s="52">
        <v>8</v>
      </c>
      <c r="Q180" s="68"/>
      <c r="R180" s="34"/>
      <c r="S180" s="34"/>
      <c r="T180" s="34">
        <v>2</v>
      </c>
      <c r="U180" s="34"/>
      <c r="V180" s="34"/>
      <c r="W180" s="36">
        <f>T180</f>
        <v>2</v>
      </c>
      <c r="X180" s="40">
        <v>2</v>
      </c>
      <c r="Y180" s="37">
        <v>3</v>
      </c>
      <c r="Z180" s="28" t="s">
        <v>8</v>
      </c>
      <c r="AA180" s="23" t="s">
        <v>7</v>
      </c>
      <c r="AB180" s="46" t="s">
        <v>20</v>
      </c>
      <c r="AC180" s="38"/>
      <c r="AD180" s="35">
        <v>4</v>
      </c>
      <c r="AE180" s="54"/>
      <c r="AF180" s="48">
        <f t="shared" si="26"/>
        <v>630957344480198.25</v>
      </c>
    </row>
    <row r="181" spans="1:42" x14ac:dyDescent="0.2">
      <c r="A181" s="3" t="s">
        <v>222</v>
      </c>
      <c r="B181" s="53">
        <f t="shared" si="23"/>
        <v>45250.848368055558</v>
      </c>
      <c r="C181" s="28">
        <v>2023</v>
      </c>
      <c r="D181" s="22">
        <v>11</v>
      </c>
      <c r="E181" s="22">
        <v>20</v>
      </c>
      <c r="F181" s="22">
        <v>20</v>
      </c>
      <c r="G181" s="22">
        <v>21</v>
      </c>
      <c r="H181" s="66">
        <v>39.700000000000003</v>
      </c>
      <c r="I181" s="66">
        <v>1.2</v>
      </c>
      <c r="J181" s="67">
        <v>45.170999999999999</v>
      </c>
      <c r="K181" s="67">
        <v>6.8000000000000005E-2</v>
      </c>
      <c r="L181" s="67">
        <v>137.06800000000001</v>
      </c>
      <c r="M181" s="67">
        <v>9.7000000000000003E-2</v>
      </c>
      <c r="N181" s="66">
        <v>7.6</v>
      </c>
      <c r="O181" s="52">
        <v>297</v>
      </c>
      <c r="P181" s="52">
        <v>29</v>
      </c>
      <c r="Q181" s="68"/>
      <c r="R181" s="34"/>
      <c r="S181" s="34">
        <v>3.8</v>
      </c>
      <c r="T181" s="34">
        <v>3.3</v>
      </c>
      <c r="U181" s="34"/>
      <c r="V181" s="34"/>
      <c r="W181" s="36">
        <f>T181</f>
        <v>3.3</v>
      </c>
      <c r="X181" s="40">
        <v>3.3</v>
      </c>
      <c r="Y181" s="37">
        <v>5</v>
      </c>
      <c r="Z181" s="28" t="s">
        <v>8</v>
      </c>
      <c r="AA181" s="23" t="s">
        <v>28</v>
      </c>
      <c r="AB181" s="46" t="s">
        <v>20</v>
      </c>
      <c r="AC181" s="38"/>
      <c r="AD181" s="35">
        <v>5</v>
      </c>
      <c r="AE181" s="54"/>
      <c r="AF181" s="48">
        <f t="shared" si="26"/>
        <v>5.6234132519035104E+16</v>
      </c>
    </row>
    <row r="182" spans="1:42" x14ac:dyDescent="0.2">
      <c r="A182" s="3" t="s">
        <v>223</v>
      </c>
      <c r="B182" s="53">
        <f t="shared" si="23"/>
        <v>45257.417500000003</v>
      </c>
      <c r="C182" s="28">
        <v>2023</v>
      </c>
      <c r="D182" s="22">
        <v>11</v>
      </c>
      <c r="E182" s="22">
        <v>27</v>
      </c>
      <c r="F182" s="22">
        <v>10</v>
      </c>
      <c r="G182" s="22">
        <v>1</v>
      </c>
      <c r="H182" s="66">
        <v>12.5</v>
      </c>
      <c r="I182" s="66">
        <v>0.2</v>
      </c>
      <c r="J182" s="67">
        <v>54.232999999999997</v>
      </c>
      <c r="K182" s="67">
        <v>2.5000000000000001E-2</v>
      </c>
      <c r="L182" s="67">
        <v>127.38</v>
      </c>
      <c r="M182" s="67">
        <v>4.2999999999999997E-2</v>
      </c>
      <c r="N182" s="66">
        <v>2.8</v>
      </c>
      <c r="O182" s="52">
        <v>11</v>
      </c>
      <c r="P182" s="52">
        <v>3</v>
      </c>
      <c r="Q182" s="68">
        <v>6.3</v>
      </c>
      <c r="R182" s="34"/>
      <c r="S182" s="34"/>
      <c r="T182" s="34">
        <v>1.2</v>
      </c>
      <c r="U182" s="34"/>
      <c r="V182" s="34"/>
      <c r="W182" s="36">
        <f t="shared" ref="W182:W188" si="27">(Q182-4)/1.8</f>
        <v>1.2777777777777777</v>
      </c>
      <c r="X182" s="40">
        <v>1.3</v>
      </c>
      <c r="Y182" s="37">
        <v>4</v>
      </c>
      <c r="Z182" s="28" t="s">
        <v>8</v>
      </c>
      <c r="AA182" s="23" t="s">
        <v>6</v>
      </c>
      <c r="AB182" s="46" t="s">
        <v>20</v>
      </c>
      <c r="AC182" s="38"/>
      <c r="AD182" s="35">
        <v>2</v>
      </c>
      <c r="AE182" s="54"/>
      <c r="AF182" s="48">
        <f t="shared" si="26"/>
        <v>56234132519035.117</v>
      </c>
    </row>
    <row r="183" spans="1:42" x14ac:dyDescent="0.2">
      <c r="A183" s="3" t="s">
        <v>224</v>
      </c>
      <c r="B183" s="53">
        <f t="shared" si="23"/>
        <v>45260.318229166667</v>
      </c>
      <c r="C183" s="28">
        <v>2023</v>
      </c>
      <c r="D183" s="22">
        <v>11</v>
      </c>
      <c r="E183" s="22">
        <v>30</v>
      </c>
      <c r="F183" s="22">
        <v>7</v>
      </c>
      <c r="G183" s="22">
        <v>38</v>
      </c>
      <c r="H183" s="66">
        <v>15.8</v>
      </c>
      <c r="I183" s="66">
        <v>1.3</v>
      </c>
      <c r="J183" s="67">
        <v>54</v>
      </c>
      <c r="K183" s="67">
        <v>8.7999999999999995E-2</v>
      </c>
      <c r="L183" s="67">
        <v>126.58799999999999</v>
      </c>
      <c r="M183" s="67">
        <v>0.15</v>
      </c>
      <c r="N183" s="66">
        <v>9.8000000000000007</v>
      </c>
      <c r="O183" s="52">
        <v>17</v>
      </c>
      <c r="P183" s="52">
        <v>7</v>
      </c>
      <c r="Q183" s="68">
        <v>7.7</v>
      </c>
      <c r="R183" s="34"/>
      <c r="S183" s="34">
        <v>3.3</v>
      </c>
      <c r="T183" s="34">
        <v>2</v>
      </c>
      <c r="U183" s="34"/>
      <c r="V183" s="34"/>
      <c r="W183" s="36">
        <f t="shared" si="27"/>
        <v>2.0555555555555558</v>
      </c>
      <c r="X183" s="40">
        <v>2.1</v>
      </c>
      <c r="Y183" s="37">
        <v>4</v>
      </c>
      <c r="Z183" s="28" t="s">
        <v>8</v>
      </c>
      <c r="AA183" s="23" t="s">
        <v>6</v>
      </c>
      <c r="AB183" s="46" t="s">
        <v>20</v>
      </c>
      <c r="AC183" s="38"/>
      <c r="AD183" s="35">
        <v>2</v>
      </c>
      <c r="AE183" s="54"/>
      <c r="AF183" s="48">
        <f t="shared" si="26"/>
        <v>891250938133751.25</v>
      </c>
    </row>
    <row r="184" spans="1:42" x14ac:dyDescent="0.2">
      <c r="A184" s="3" t="s">
        <v>225</v>
      </c>
      <c r="B184" s="53">
        <f t="shared" si="23"/>
        <v>45264.856273148151</v>
      </c>
      <c r="C184" s="28">
        <v>2023</v>
      </c>
      <c r="D184" s="22">
        <v>12</v>
      </c>
      <c r="E184" s="22">
        <v>4</v>
      </c>
      <c r="F184" s="22">
        <v>20</v>
      </c>
      <c r="G184" s="22">
        <v>33</v>
      </c>
      <c r="H184" s="66">
        <v>2.4</v>
      </c>
      <c r="I184" s="66">
        <v>0.1</v>
      </c>
      <c r="J184" s="67">
        <v>54.232999999999997</v>
      </c>
      <c r="K184" s="67">
        <v>3.4000000000000002E-2</v>
      </c>
      <c r="L184" s="67">
        <v>128.905</v>
      </c>
      <c r="M184" s="67">
        <v>5.8000000000000003E-2</v>
      </c>
      <c r="N184" s="66">
        <v>3.8</v>
      </c>
      <c r="O184" s="52">
        <v>21</v>
      </c>
      <c r="P184" s="52">
        <v>6</v>
      </c>
      <c r="Q184" s="68">
        <v>8.4</v>
      </c>
      <c r="R184" s="34"/>
      <c r="S184" s="34"/>
      <c r="T184" s="34">
        <v>3.1</v>
      </c>
      <c r="U184" s="34"/>
      <c r="V184" s="34"/>
      <c r="W184" s="36">
        <f t="shared" si="27"/>
        <v>2.4444444444444446</v>
      </c>
      <c r="X184" s="40">
        <v>2.4</v>
      </c>
      <c r="Y184" s="37">
        <v>5</v>
      </c>
      <c r="Z184" s="28" t="s">
        <v>8</v>
      </c>
      <c r="AA184" s="23" t="s">
        <v>6</v>
      </c>
      <c r="AB184" s="46" t="s">
        <v>20</v>
      </c>
      <c r="AC184" s="38"/>
      <c r="AD184" s="35">
        <v>2</v>
      </c>
      <c r="AE184" s="54"/>
      <c r="AF184" s="48">
        <f t="shared" si="26"/>
        <v>2511886431509585.5</v>
      </c>
    </row>
    <row r="185" spans="1:42" x14ac:dyDescent="0.2">
      <c r="A185" s="3" t="s">
        <v>226</v>
      </c>
      <c r="B185" s="53">
        <f t="shared" si="23"/>
        <v>45273.914201388892</v>
      </c>
      <c r="C185" s="28">
        <v>2023</v>
      </c>
      <c r="D185" s="22">
        <v>12</v>
      </c>
      <c r="E185" s="22">
        <v>13</v>
      </c>
      <c r="F185" s="22">
        <v>21</v>
      </c>
      <c r="G185" s="22">
        <v>56</v>
      </c>
      <c r="H185" s="66">
        <v>27.1</v>
      </c>
      <c r="I185" s="66">
        <v>1.1000000000000001</v>
      </c>
      <c r="J185" s="67">
        <v>50.430999999999997</v>
      </c>
      <c r="K185" s="67">
        <v>0.112</v>
      </c>
      <c r="L185" s="67">
        <v>128.922</v>
      </c>
      <c r="M185" s="67">
        <v>0.17499999999999999</v>
      </c>
      <c r="N185" s="66">
        <v>12.4</v>
      </c>
      <c r="O185" s="52">
        <v>20</v>
      </c>
      <c r="P185" s="52">
        <v>6</v>
      </c>
      <c r="Q185" s="68">
        <v>10</v>
      </c>
      <c r="R185" s="34"/>
      <c r="S185" s="34">
        <v>4.3</v>
      </c>
      <c r="T185" s="34">
        <v>4.0999999999999996</v>
      </c>
      <c r="U185" s="34"/>
      <c r="V185" s="34"/>
      <c r="W185" s="36">
        <f t="shared" si="27"/>
        <v>3.333333333333333</v>
      </c>
      <c r="X185" s="40">
        <v>3.3</v>
      </c>
      <c r="Y185" s="37">
        <v>9</v>
      </c>
      <c r="Z185" s="28" t="s">
        <v>8</v>
      </c>
      <c r="AA185" s="23" t="s">
        <v>21</v>
      </c>
      <c r="AB185" s="46" t="s">
        <v>20</v>
      </c>
      <c r="AC185" s="38"/>
      <c r="AD185" s="35">
        <v>3</v>
      </c>
      <c r="AE185" s="54"/>
      <c r="AF185" s="48">
        <f t="shared" si="26"/>
        <v>5.6234132519035104E+16</v>
      </c>
    </row>
    <row r="186" spans="1:42" x14ac:dyDescent="0.2">
      <c r="A186" s="3" t="s">
        <v>227</v>
      </c>
      <c r="B186" s="53">
        <f t="shared" si="23"/>
        <v>45275.779097222221</v>
      </c>
      <c r="C186" s="28">
        <v>2023</v>
      </c>
      <c r="D186" s="22">
        <v>12</v>
      </c>
      <c r="E186" s="22">
        <v>15</v>
      </c>
      <c r="F186" s="22">
        <v>18</v>
      </c>
      <c r="G186" s="22">
        <v>41</v>
      </c>
      <c r="H186" s="66">
        <v>54.4</v>
      </c>
      <c r="I186" s="66">
        <v>0.4</v>
      </c>
      <c r="J186" s="67">
        <v>54.518000000000001</v>
      </c>
      <c r="K186" s="67">
        <v>1.6E-2</v>
      </c>
      <c r="L186" s="67">
        <v>126.617</v>
      </c>
      <c r="M186" s="67">
        <v>2.8000000000000001E-2</v>
      </c>
      <c r="N186" s="66">
        <v>1.8</v>
      </c>
      <c r="O186" s="52">
        <v>12</v>
      </c>
      <c r="P186" s="52">
        <v>3</v>
      </c>
      <c r="Q186" s="68">
        <v>6.5</v>
      </c>
      <c r="R186" s="34"/>
      <c r="S186" s="34">
        <v>2.6</v>
      </c>
      <c r="T186" s="34">
        <v>1.6</v>
      </c>
      <c r="U186" s="34"/>
      <c r="V186" s="34"/>
      <c r="W186" s="36">
        <f t="shared" si="27"/>
        <v>1.3888888888888888</v>
      </c>
      <c r="X186" s="40">
        <v>1.4</v>
      </c>
      <c r="Y186" s="37">
        <v>4</v>
      </c>
      <c r="Z186" s="28" t="s">
        <v>8</v>
      </c>
      <c r="AA186" s="23" t="s">
        <v>6</v>
      </c>
      <c r="AB186" s="46" t="s">
        <v>20</v>
      </c>
      <c r="AC186" s="38"/>
      <c r="AD186" s="35">
        <v>2</v>
      </c>
      <c r="AE186" s="54"/>
      <c r="AF186" s="48">
        <f t="shared" si="26"/>
        <v>79432823472428.328</v>
      </c>
    </row>
    <row r="187" spans="1:42" x14ac:dyDescent="0.2">
      <c r="A187" s="3" t="s">
        <v>228</v>
      </c>
      <c r="B187" s="53">
        <f t="shared" si="23"/>
        <v>45280.462569444448</v>
      </c>
      <c r="C187" s="28">
        <v>2023</v>
      </c>
      <c r="D187" s="22">
        <v>12</v>
      </c>
      <c r="E187" s="22">
        <v>20</v>
      </c>
      <c r="F187" s="22">
        <v>11</v>
      </c>
      <c r="G187" s="22">
        <v>6</v>
      </c>
      <c r="H187" s="66">
        <v>6</v>
      </c>
      <c r="I187" s="66">
        <v>0.8</v>
      </c>
      <c r="J187" s="67">
        <v>54.661999999999999</v>
      </c>
      <c r="K187" s="67">
        <v>5.8999999999999997E-2</v>
      </c>
      <c r="L187" s="67">
        <v>126.154</v>
      </c>
      <c r="M187" s="67">
        <v>0.10299999999999999</v>
      </c>
      <c r="N187" s="66">
        <v>6.6</v>
      </c>
      <c r="O187" s="52">
        <v>6</v>
      </c>
      <c r="P187" s="52">
        <v>5</v>
      </c>
      <c r="Q187" s="68">
        <v>9.4</v>
      </c>
      <c r="R187" s="34"/>
      <c r="S187" s="34"/>
      <c r="T187" s="34">
        <v>3.8</v>
      </c>
      <c r="U187" s="34"/>
      <c r="V187" s="34"/>
      <c r="W187" s="36">
        <f t="shared" si="27"/>
        <v>3</v>
      </c>
      <c r="X187" s="40">
        <v>3</v>
      </c>
      <c r="Y187" s="37">
        <v>7</v>
      </c>
      <c r="Z187" s="28" t="s">
        <v>8</v>
      </c>
      <c r="AA187" s="23" t="s">
        <v>6</v>
      </c>
      <c r="AB187" s="46" t="s">
        <v>20</v>
      </c>
      <c r="AC187" s="38"/>
      <c r="AD187" s="35">
        <v>2</v>
      </c>
      <c r="AE187" s="54"/>
      <c r="AF187" s="48">
        <f t="shared" si="26"/>
        <v>1.9952623149688948E+16</v>
      </c>
      <c r="AO187" s="9"/>
      <c r="AP187" s="9"/>
    </row>
    <row r="188" spans="1:42" x14ac:dyDescent="0.2">
      <c r="A188" s="3" t="s">
        <v>229</v>
      </c>
      <c r="B188" s="53">
        <f t="shared" si="23"/>
        <v>45282.796284722222</v>
      </c>
      <c r="C188" s="28">
        <v>2023</v>
      </c>
      <c r="D188" s="22">
        <v>12</v>
      </c>
      <c r="E188" s="22">
        <v>22</v>
      </c>
      <c r="F188" s="22">
        <v>19</v>
      </c>
      <c r="G188" s="22">
        <v>6</v>
      </c>
      <c r="H188" s="66">
        <v>39.799999999999997</v>
      </c>
      <c r="I188" s="66">
        <v>0</v>
      </c>
      <c r="J188" s="67">
        <v>54.244</v>
      </c>
      <c r="K188" s="67">
        <v>2E-3</v>
      </c>
      <c r="L188" s="67">
        <v>126.11</v>
      </c>
      <c r="M188" s="67">
        <v>3.0000000000000001E-3</v>
      </c>
      <c r="N188" s="66">
        <v>0.2</v>
      </c>
      <c r="O188" s="52">
        <v>9</v>
      </c>
      <c r="P188" s="52">
        <v>2</v>
      </c>
      <c r="Q188" s="68">
        <v>7.6</v>
      </c>
      <c r="R188" s="34"/>
      <c r="S188" s="34">
        <v>3.2</v>
      </c>
      <c r="T188" s="34">
        <v>2</v>
      </c>
      <c r="U188" s="34"/>
      <c r="V188" s="34"/>
      <c r="W188" s="36">
        <f t="shared" si="27"/>
        <v>1.9999999999999998</v>
      </c>
      <c r="X188" s="40">
        <v>2</v>
      </c>
      <c r="Y188" s="37">
        <v>4</v>
      </c>
      <c r="Z188" s="28" t="s">
        <v>8</v>
      </c>
      <c r="AA188" s="23" t="s">
        <v>6</v>
      </c>
      <c r="AB188" s="46" t="s">
        <v>20</v>
      </c>
      <c r="AC188" s="38"/>
      <c r="AD188" s="35">
        <v>2</v>
      </c>
      <c r="AE188" s="54"/>
      <c r="AF188" s="48">
        <f t="shared" si="26"/>
        <v>630957344480198.25</v>
      </c>
    </row>
    <row r="189" spans="1:42" x14ac:dyDescent="0.2">
      <c r="A189" s="3" t="s">
        <v>230</v>
      </c>
      <c r="B189" s="53">
        <f t="shared" si="23"/>
        <v>45286.798854166664</v>
      </c>
      <c r="C189" s="28">
        <v>2023</v>
      </c>
      <c r="D189" s="22">
        <v>12</v>
      </c>
      <c r="E189" s="22">
        <v>26</v>
      </c>
      <c r="F189" s="22">
        <v>19</v>
      </c>
      <c r="G189" s="22">
        <v>10</v>
      </c>
      <c r="H189" s="66">
        <v>21.5</v>
      </c>
      <c r="I189" s="66">
        <v>1.1000000000000001</v>
      </c>
      <c r="J189" s="67">
        <v>42.734000000000002</v>
      </c>
      <c r="K189" s="67">
        <v>0.18099999999999999</v>
      </c>
      <c r="L189" s="67">
        <v>132.089</v>
      </c>
      <c r="M189" s="67">
        <v>0.246</v>
      </c>
      <c r="N189" s="66">
        <v>20.100000000000001</v>
      </c>
      <c r="O189" s="52">
        <v>515</v>
      </c>
      <c r="P189" s="52">
        <v>9</v>
      </c>
      <c r="Q189" s="68"/>
      <c r="R189" s="34">
        <v>5</v>
      </c>
      <c r="S189" s="34">
        <v>5.2</v>
      </c>
      <c r="T189" s="34">
        <v>5</v>
      </c>
      <c r="U189" s="34"/>
      <c r="V189" s="49">
        <v>2.004E+16</v>
      </c>
      <c r="W189" s="36">
        <f>0.667*(LOG10(V189)-9.1)</f>
        <v>4.8036657773692033</v>
      </c>
      <c r="X189" s="40">
        <v>4.8</v>
      </c>
      <c r="Y189" s="37">
        <v>24</v>
      </c>
      <c r="Z189" s="28" t="s">
        <v>8</v>
      </c>
      <c r="AA189" s="23" t="s">
        <v>28</v>
      </c>
      <c r="AB189" s="46" t="s">
        <v>20</v>
      </c>
      <c r="AC189" s="38"/>
      <c r="AD189" s="35">
        <v>5</v>
      </c>
      <c r="AE189" s="54"/>
      <c r="AF189" s="48">
        <f t="shared" si="26"/>
        <v>1E+19</v>
      </c>
    </row>
    <row r="190" spans="1:42" x14ac:dyDescent="0.2">
      <c r="A190" s="3" t="s">
        <v>231</v>
      </c>
      <c r="B190" s="53">
        <f t="shared" si="23"/>
        <v>45286.872476851851</v>
      </c>
      <c r="C190" s="28">
        <v>2023</v>
      </c>
      <c r="D190" s="22">
        <v>12</v>
      </c>
      <c r="E190" s="22">
        <v>26</v>
      </c>
      <c r="F190" s="22">
        <v>20</v>
      </c>
      <c r="G190" s="22">
        <v>56</v>
      </c>
      <c r="H190" s="66">
        <v>22</v>
      </c>
      <c r="I190" s="66">
        <v>0.1</v>
      </c>
      <c r="J190" s="67">
        <v>51.557000000000002</v>
      </c>
      <c r="K190" s="67">
        <v>5.2999999999999999E-2</v>
      </c>
      <c r="L190" s="67">
        <v>136.60499999999999</v>
      </c>
      <c r="M190" s="67">
        <v>8.5000000000000006E-2</v>
      </c>
      <c r="N190" s="66">
        <v>5.9</v>
      </c>
      <c r="O190" s="52">
        <v>15</v>
      </c>
      <c r="P190" s="52">
        <v>6</v>
      </c>
      <c r="Q190" s="68">
        <v>9.4</v>
      </c>
      <c r="R190" s="34"/>
      <c r="S190" s="34">
        <v>4</v>
      </c>
      <c r="T190" s="34">
        <v>3.8</v>
      </c>
      <c r="U190" s="34"/>
      <c r="V190" s="34"/>
      <c r="W190" s="36">
        <f>(Q190-4)/1.8</f>
        <v>3</v>
      </c>
      <c r="X190" s="40">
        <v>3</v>
      </c>
      <c r="Y190" s="37">
        <v>8</v>
      </c>
      <c r="Z190" s="28" t="s">
        <v>8</v>
      </c>
      <c r="AA190" s="23" t="s">
        <v>7</v>
      </c>
      <c r="AB190" s="46" t="s">
        <v>20</v>
      </c>
      <c r="AC190" s="38"/>
      <c r="AD190" s="35">
        <v>4</v>
      </c>
      <c r="AE190" s="54"/>
      <c r="AF190" s="48">
        <f t="shared" si="26"/>
        <v>1.9952623149688948E+16</v>
      </c>
    </row>
    <row r="191" spans="1:42" x14ac:dyDescent="0.2">
      <c r="AF191" s="74">
        <f>SUM(AF5:AF190)</f>
        <v>3.3420693073924607E+20</v>
      </c>
    </row>
  </sheetData>
  <autoFilter ref="A4:AN190"/>
  <conditionalFormatting sqref="B190 B187:B188 B86:B92 B83:B84 B74:B81 B177:B185 B175 B171:B173 B155:B169 B131:B153 B94:B99 B101:B129 B58:B69 B71:B72 B27:B48 B50:B56 B17:B25 B5:B13 B15">
    <cfRule type="cellIs" dxfId="3" priority="2" stopIfTrue="1" operator="greaterThan">
      <formula>B6-0.00025</formula>
    </cfRule>
  </conditionalFormatting>
  <conditionalFormatting sqref="B188:B189 B87:B93 B84:B85 B75:B82 B178:B186 B176 B172:B174 B156:B170 B132:B154 B95:B100 B102:B130 B59:B70 B72:B73 B28:B49 B51:B57 B18:B26 B5:B14 B16">
    <cfRule type="cellIs" dxfId="2" priority="1" stopIfTrue="1" operator="lessThan">
      <formula>B4+0.00025</formula>
    </cfRule>
  </conditionalFormatting>
  <conditionalFormatting sqref="B189 B186 B93 B85 B82 B26 B73 B57 B176 B174 B170 B154 B130 B100 B70 B49 B16 B14">
    <cfRule type="cellIs" dxfId="1" priority="3" stopIfTrue="1" operator="greaterThan">
      <formula>#REF!-0.00025</formula>
    </cfRule>
  </conditionalFormatting>
  <conditionalFormatting sqref="B190 B187 B94 B86 B83 B27 B74 B58 B177 B175 B171 B155 B131 B101 B71 B50 B17 B15">
    <cfRule type="cellIs" dxfId="0" priority="4" stopIfTrue="1" operator="lessThan">
      <formula>#REF!+0.00025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Приамурье и Приморье все</vt:lpstr>
      <vt:lpstr>Приамурье и Приморье земл-я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Пойгина С.Г.</cp:lastModifiedBy>
  <cp:lastPrinted>2024-11-01T06:08:05Z</cp:lastPrinted>
  <dcterms:created xsi:type="dcterms:W3CDTF">2007-01-19T12:08:33Z</dcterms:created>
  <dcterms:modified xsi:type="dcterms:W3CDTF">2025-02-28T10:48:59Z</dcterms:modified>
</cp:coreProperties>
</file>