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3\0_Приложения для сайта\"/>
    </mc:Choice>
  </mc:AlternateContent>
  <bookViews>
    <workbookView xWindow="0" yWindow="0" windowWidth="23460" windowHeight="10290"/>
  </bookViews>
  <sheets>
    <sheet name="Прибайкалье и Забайкалье все" sheetId="1" r:id="rId1"/>
    <sheet name="Прибайкалье и Забайкалье земл-я" sheetId="8" r:id="rId2"/>
    <sheet name="Афтершоки Хубсугульского ASGSR " sheetId="6" r:id="rId3"/>
  </sheets>
  <definedNames>
    <definedName name="_xlnm._FilterDatabase" localSheetId="2" hidden="1">'Афтершоки Хубсугульского ASGSR '!$A$4:$Y$64</definedName>
    <definedName name="_xlnm._FilterDatabase" localSheetId="0" hidden="1">'Прибайкалье и Забайкалье все'!$A$5:$BB$133</definedName>
    <definedName name="_xlnm._FilterDatabase" localSheetId="1" hidden="1">'Прибайкалье и Забайкалье земл-я'!$A$5:$BA$111</definedName>
  </definedNames>
  <calcPr calcId="162913" iterateDelta="1E-4"/>
</workbook>
</file>

<file path=xl/calcChain.xml><?xml version="1.0" encoding="utf-8"?>
<calcChain xmlns="http://schemas.openxmlformats.org/spreadsheetml/2006/main">
  <c r="AE111" i="8" l="1"/>
  <c r="U111" i="8"/>
  <c r="B111" i="8"/>
  <c r="AE110" i="8"/>
  <c r="U110" i="8"/>
  <c r="B110" i="8"/>
  <c r="AE109" i="8"/>
  <c r="U109" i="8"/>
  <c r="B109" i="8"/>
  <c r="AE108" i="8"/>
  <c r="U108" i="8"/>
  <c r="B108" i="8"/>
  <c r="AE107" i="8"/>
  <c r="U107" i="8"/>
  <c r="B107" i="8"/>
  <c r="AE106" i="8"/>
  <c r="U106" i="8"/>
  <c r="B106" i="8"/>
  <c r="AE105" i="8"/>
  <c r="U105" i="8"/>
  <c r="B105" i="8"/>
  <c r="AE104" i="8"/>
  <c r="U104" i="8"/>
  <c r="B104" i="8"/>
  <c r="AE103" i="8"/>
  <c r="U103" i="8"/>
  <c r="B103" i="8"/>
  <c r="AE102" i="8"/>
  <c r="U102" i="8"/>
  <c r="B102" i="8"/>
  <c r="AE101" i="8"/>
  <c r="U101" i="8"/>
  <c r="B101" i="8"/>
  <c r="AE100" i="8"/>
  <c r="U100" i="8"/>
  <c r="B100" i="8"/>
  <c r="AE99" i="8"/>
  <c r="U99" i="8"/>
  <c r="B99" i="8"/>
  <c r="AE98" i="8"/>
  <c r="U98" i="8"/>
  <c r="B98" i="8"/>
  <c r="AE97" i="8"/>
  <c r="U97" i="8"/>
  <c r="B97" i="8"/>
  <c r="AE96" i="8"/>
  <c r="U96" i="8"/>
  <c r="B96" i="8"/>
  <c r="AE95" i="8"/>
  <c r="U95" i="8"/>
  <c r="B95" i="8"/>
  <c r="AE94" i="8"/>
  <c r="U94" i="8"/>
  <c r="B94" i="8"/>
  <c r="AE93" i="8"/>
  <c r="U93" i="8"/>
  <c r="B93" i="8"/>
  <c r="AE92" i="8"/>
  <c r="U92" i="8"/>
  <c r="B92" i="8"/>
  <c r="AE91" i="8"/>
  <c r="U91" i="8"/>
  <c r="B91" i="8"/>
  <c r="AE90" i="8"/>
  <c r="U90" i="8"/>
  <c r="B90" i="8"/>
  <c r="AE89" i="8"/>
  <c r="U89" i="8"/>
  <c r="B89" i="8"/>
  <c r="AE88" i="8"/>
  <c r="U88" i="8"/>
  <c r="B88" i="8"/>
  <c r="AE87" i="8"/>
  <c r="U87" i="8"/>
  <c r="B87" i="8"/>
  <c r="AE86" i="8"/>
  <c r="U86" i="8"/>
  <c r="B86" i="8"/>
  <c r="AE85" i="8"/>
  <c r="U85" i="8"/>
  <c r="B85" i="8"/>
  <c r="AE84" i="8"/>
  <c r="U84" i="8"/>
  <c r="B84" i="8"/>
  <c r="AE83" i="8"/>
  <c r="U83" i="8"/>
  <c r="B83" i="8"/>
  <c r="AE82" i="8"/>
  <c r="U82" i="8"/>
  <c r="B82" i="8"/>
  <c r="AE81" i="8"/>
  <c r="U81" i="8"/>
  <c r="B81" i="8"/>
  <c r="AE80" i="8"/>
  <c r="U80" i="8"/>
  <c r="B80" i="8"/>
  <c r="AE79" i="8"/>
  <c r="U79" i="8"/>
  <c r="B79" i="8"/>
  <c r="AE78" i="8"/>
  <c r="U78" i="8"/>
  <c r="B78" i="8"/>
  <c r="AE77" i="8"/>
  <c r="U77" i="8"/>
  <c r="B77" i="8"/>
  <c r="AE76" i="8"/>
  <c r="U76" i="8"/>
  <c r="B76" i="8"/>
  <c r="AE75" i="8"/>
  <c r="U75" i="8"/>
  <c r="B75" i="8"/>
  <c r="AE74" i="8"/>
  <c r="U74" i="8"/>
  <c r="B74" i="8"/>
  <c r="AE73" i="8"/>
  <c r="U73" i="8"/>
  <c r="B73" i="8"/>
  <c r="AE72" i="8"/>
  <c r="U72" i="8"/>
  <c r="B72" i="8"/>
  <c r="AE71" i="8"/>
  <c r="U71" i="8"/>
  <c r="B71" i="8"/>
  <c r="AE70" i="8"/>
  <c r="U70" i="8"/>
  <c r="B70" i="8"/>
  <c r="AE69" i="8"/>
  <c r="U69" i="8"/>
  <c r="B69" i="8"/>
  <c r="AE68" i="8"/>
  <c r="U68" i="8"/>
  <c r="B68" i="8"/>
  <c r="AW67" i="8"/>
  <c r="AE67" i="8"/>
  <c r="U67" i="8"/>
  <c r="B67" i="8"/>
  <c r="AE66" i="8"/>
  <c r="U66" i="8"/>
  <c r="B66" i="8"/>
  <c r="AE65" i="8"/>
  <c r="U65" i="8"/>
  <c r="B65" i="8"/>
  <c r="AE64" i="8"/>
  <c r="U64" i="8"/>
  <c r="B64" i="8"/>
  <c r="AE63" i="8"/>
  <c r="U63" i="8"/>
  <c r="B63" i="8"/>
  <c r="AE62" i="8"/>
  <c r="U62" i="8"/>
  <c r="B62" i="8"/>
  <c r="AE61" i="8"/>
  <c r="U61" i="8"/>
  <c r="B61" i="8"/>
  <c r="AE60" i="8"/>
  <c r="U60" i="8"/>
  <c r="B60" i="8"/>
  <c r="AE59" i="8"/>
  <c r="U59" i="8"/>
  <c r="B59" i="8"/>
  <c r="AE58" i="8"/>
  <c r="U58" i="8"/>
  <c r="B58" i="8"/>
  <c r="AE57" i="8"/>
  <c r="U57" i="8"/>
  <c r="B57" i="8"/>
  <c r="AE56" i="8"/>
  <c r="U56" i="8"/>
  <c r="B56" i="8"/>
  <c r="AE55" i="8"/>
  <c r="U55" i="8"/>
  <c r="B55" i="8"/>
  <c r="AE54" i="8"/>
  <c r="U54" i="8"/>
  <c r="B54" i="8"/>
  <c r="AE53" i="8"/>
  <c r="U53" i="8"/>
  <c r="B53" i="8"/>
  <c r="AE52" i="8"/>
  <c r="U52" i="8"/>
  <c r="B52" i="8"/>
  <c r="AE51" i="8"/>
  <c r="U51" i="8"/>
  <c r="B51" i="8"/>
  <c r="AE50" i="8"/>
  <c r="U50" i="8"/>
  <c r="B50" i="8"/>
  <c r="AE49" i="8"/>
  <c r="U49" i="8"/>
  <c r="B49" i="8"/>
  <c r="AE48" i="8"/>
  <c r="U48" i="8"/>
  <c r="B48" i="8"/>
  <c r="AE47" i="8"/>
  <c r="U47" i="8"/>
  <c r="B47" i="8"/>
  <c r="AE46" i="8"/>
  <c r="U46" i="8"/>
  <c r="B46" i="8"/>
  <c r="AW45" i="8"/>
  <c r="AE45" i="8"/>
  <c r="U45" i="8"/>
  <c r="B45" i="8"/>
  <c r="AE44" i="8"/>
  <c r="U44" i="8"/>
  <c r="B44" i="8"/>
  <c r="AE43" i="8"/>
  <c r="U43" i="8"/>
  <c r="B43" i="8"/>
  <c r="AE42" i="8"/>
  <c r="U42" i="8"/>
  <c r="B42" i="8"/>
  <c r="AE41" i="8"/>
  <c r="U41" i="8"/>
  <c r="B41" i="8"/>
  <c r="AE40" i="8"/>
  <c r="U40" i="8"/>
  <c r="B40" i="8"/>
  <c r="AE39" i="8"/>
  <c r="U39" i="8"/>
  <c r="B39" i="8"/>
  <c r="AE38" i="8"/>
  <c r="U38" i="8"/>
  <c r="B38" i="8"/>
  <c r="AE37" i="8"/>
  <c r="U37" i="8"/>
  <c r="B37" i="8"/>
  <c r="AE36" i="8"/>
  <c r="U36" i="8"/>
  <c r="B36" i="8"/>
  <c r="AW35" i="8"/>
  <c r="AE35" i="8"/>
  <c r="U35" i="8"/>
  <c r="B35" i="8"/>
  <c r="AW34" i="8"/>
  <c r="AE34" i="8"/>
  <c r="U34" i="8"/>
  <c r="B34" i="8"/>
  <c r="AW33" i="8"/>
  <c r="AE33" i="8"/>
  <c r="U33" i="8"/>
  <c r="B33" i="8"/>
  <c r="AW32" i="8"/>
  <c r="AE32" i="8"/>
  <c r="U32" i="8"/>
  <c r="B32" i="8"/>
  <c r="AE31" i="8"/>
  <c r="U31" i="8"/>
  <c r="B31" i="8"/>
  <c r="AE30" i="8"/>
  <c r="U30" i="8"/>
  <c r="B30" i="8"/>
  <c r="AE29" i="8"/>
  <c r="U29" i="8"/>
  <c r="B29" i="8"/>
  <c r="AE28" i="8"/>
  <c r="U28" i="8"/>
  <c r="B28" i="8"/>
  <c r="AE27" i="8"/>
  <c r="U27" i="8"/>
  <c r="B27" i="8"/>
  <c r="AE26" i="8"/>
  <c r="U26" i="8"/>
  <c r="B26" i="8"/>
  <c r="AE25" i="8"/>
  <c r="U25" i="8"/>
  <c r="B25" i="8"/>
  <c r="AE24" i="8"/>
  <c r="U24" i="8"/>
  <c r="B24" i="8"/>
  <c r="AE23" i="8"/>
  <c r="U23" i="8"/>
  <c r="B23" i="8"/>
  <c r="AE22" i="8"/>
  <c r="U22" i="8"/>
  <c r="B22" i="8"/>
  <c r="AE21" i="8"/>
  <c r="U21" i="8"/>
  <c r="B21" i="8"/>
  <c r="AE20" i="8"/>
  <c r="U20" i="8"/>
  <c r="B20" i="8"/>
  <c r="AW19" i="8"/>
  <c r="AE19" i="8"/>
  <c r="U19" i="8"/>
  <c r="B19" i="8"/>
  <c r="AW18" i="8"/>
  <c r="AE18" i="8"/>
  <c r="U18" i="8"/>
  <c r="B18" i="8"/>
  <c r="AE17" i="8"/>
  <c r="U17" i="8"/>
  <c r="B17" i="8"/>
  <c r="AW16" i="8"/>
  <c r="AE16" i="8"/>
  <c r="U16" i="8"/>
  <c r="B16" i="8"/>
  <c r="AE15" i="8"/>
  <c r="U15" i="8"/>
  <c r="B15" i="8"/>
  <c r="AE14" i="8"/>
  <c r="U14" i="8"/>
  <c r="B14" i="8"/>
  <c r="AW13" i="8"/>
  <c r="AE13" i="8"/>
  <c r="U13" i="8"/>
  <c r="B13" i="8"/>
  <c r="AW12" i="8"/>
  <c r="AE12" i="8"/>
  <c r="U12" i="8"/>
  <c r="B12" i="8"/>
  <c r="AW11" i="8"/>
  <c r="AE11" i="8"/>
  <c r="U11" i="8"/>
  <c r="B11" i="8"/>
  <c r="AE10" i="8"/>
  <c r="U10" i="8"/>
  <c r="B10" i="8"/>
  <c r="AE9" i="8"/>
  <c r="U9" i="8"/>
  <c r="B9" i="8"/>
  <c r="AE8" i="8"/>
  <c r="U8" i="8"/>
  <c r="B8" i="8"/>
  <c r="AE7" i="8"/>
  <c r="U7" i="8"/>
  <c r="B7" i="8"/>
  <c r="AE6" i="8"/>
  <c r="U6" i="8"/>
  <c r="B6" i="8"/>
  <c r="AF9" i="1"/>
  <c r="AF13" i="1"/>
  <c r="AF17" i="1"/>
  <c r="AF26" i="1"/>
  <c r="AF29" i="1"/>
  <c r="AF34" i="1"/>
  <c r="AF36" i="1"/>
  <c r="AF39" i="1"/>
  <c r="AF47" i="1"/>
  <c r="AF48" i="1"/>
  <c r="AF54" i="1"/>
  <c r="AF56" i="1"/>
  <c r="AF57" i="1"/>
  <c r="AF58" i="1"/>
  <c r="AF76" i="1"/>
  <c r="AF78" i="1"/>
  <c r="AF83" i="1"/>
  <c r="AF91" i="1"/>
  <c r="AF97" i="1"/>
  <c r="AF101" i="1"/>
  <c r="AF112" i="1"/>
  <c r="AF6" i="1"/>
  <c r="U9" i="1"/>
  <c r="U13" i="1"/>
  <c r="U17" i="1"/>
  <c r="U26" i="1"/>
  <c r="U29" i="1"/>
  <c r="U34" i="1"/>
  <c r="U36" i="1"/>
  <c r="U39" i="1"/>
  <c r="U47" i="1"/>
  <c r="U48" i="1"/>
  <c r="U54" i="1"/>
  <c r="U56" i="1"/>
  <c r="U57" i="1"/>
  <c r="U58" i="1"/>
  <c r="U76" i="1"/>
  <c r="U78" i="1"/>
  <c r="U83" i="1"/>
  <c r="U91" i="1"/>
  <c r="U97" i="1"/>
  <c r="U101" i="1"/>
  <c r="U112" i="1"/>
  <c r="U6" i="1"/>
  <c r="AE8" i="1" l="1"/>
  <c r="AE10" i="1"/>
  <c r="AE11" i="1"/>
  <c r="AE12" i="1"/>
  <c r="AE14" i="1"/>
  <c r="AE15" i="1"/>
  <c r="AE16" i="1"/>
  <c r="AE18" i="1"/>
  <c r="AE19" i="1"/>
  <c r="AE20" i="1"/>
  <c r="AE21" i="1"/>
  <c r="AE22" i="1"/>
  <c r="AE23" i="1"/>
  <c r="AE24" i="1"/>
  <c r="AE25" i="1"/>
  <c r="AE27" i="1"/>
  <c r="AE28" i="1"/>
  <c r="AE30" i="1"/>
  <c r="AE31" i="1"/>
  <c r="AE32" i="1"/>
  <c r="AE33" i="1"/>
  <c r="AE35" i="1"/>
  <c r="AE37" i="1"/>
  <c r="AE38" i="1"/>
  <c r="AE40" i="1"/>
  <c r="AE41" i="1"/>
  <c r="AE42" i="1"/>
  <c r="AE43" i="1"/>
  <c r="AE44" i="1"/>
  <c r="AE45" i="1"/>
  <c r="AE46" i="1"/>
  <c r="AE49" i="1"/>
  <c r="AE50" i="1"/>
  <c r="AE51" i="1"/>
  <c r="AE52" i="1"/>
  <c r="AE53" i="1"/>
  <c r="AE55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7" i="1"/>
  <c r="AE79" i="1"/>
  <c r="AE80" i="1"/>
  <c r="AE81" i="1"/>
  <c r="AE82" i="1"/>
  <c r="AE84" i="1"/>
  <c r="AE85" i="1"/>
  <c r="AE86" i="1"/>
  <c r="AE87" i="1"/>
  <c r="AE88" i="1"/>
  <c r="AE89" i="1"/>
  <c r="AE90" i="1"/>
  <c r="AE92" i="1"/>
  <c r="AE93" i="1"/>
  <c r="AE94" i="1"/>
  <c r="AE95" i="1"/>
  <c r="AE96" i="1"/>
  <c r="AE98" i="1"/>
  <c r="AE99" i="1"/>
  <c r="AE100" i="1"/>
  <c r="AE102" i="1"/>
  <c r="AE103" i="1"/>
  <c r="AE104" i="1"/>
  <c r="AE105" i="1"/>
  <c r="AE106" i="1"/>
  <c r="AE107" i="1"/>
  <c r="AE108" i="1"/>
  <c r="AE109" i="1"/>
  <c r="AE110" i="1"/>
  <c r="AE111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7" i="1"/>
  <c r="U8" i="1"/>
  <c r="U10" i="1"/>
  <c r="U11" i="1"/>
  <c r="U12" i="1"/>
  <c r="U14" i="1"/>
  <c r="U15" i="1"/>
  <c r="U16" i="1"/>
  <c r="U18" i="1"/>
  <c r="U19" i="1"/>
  <c r="U20" i="1"/>
  <c r="U21" i="1"/>
  <c r="U22" i="1"/>
  <c r="U23" i="1"/>
  <c r="U24" i="1"/>
  <c r="U25" i="1"/>
  <c r="U27" i="1"/>
  <c r="U28" i="1"/>
  <c r="U30" i="1"/>
  <c r="U31" i="1"/>
  <c r="U32" i="1"/>
  <c r="U33" i="1"/>
  <c r="U35" i="1"/>
  <c r="U37" i="1"/>
  <c r="U38" i="1"/>
  <c r="U40" i="1"/>
  <c r="U41" i="1"/>
  <c r="U42" i="1"/>
  <c r="U43" i="1"/>
  <c r="U44" i="1"/>
  <c r="U45" i="1"/>
  <c r="U46" i="1"/>
  <c r="U49" i="1"/>
  <c r="U50" i="1"/>
  <c r="U51" i="1"/>
  <c r="U52" i="1"/>
  <c r="U53" i="1"/>
  <c r="U55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7" i="1"/>
  <c r="U79" i="1"/>
  <c r="U80" i="1"/>
  <c r="U81" i="1"/>
  <c r="U82" i="1"/>
  <c r="U84" i="1"/>
  <c r="U85" i="1"/>
  <c r="U86" i="1"/>
  <c r="U87" i="1"/>
  <c r="U88" i="1"/>
  <c r="U89" i="1"/>
  <c r="U90" i="1"/>
  <c r="U92" i="1"/>
  <c r="U93" i="1"/>
  <c r="U94" i="1"/>
  <c r="U95" i="1"/>
  <c r="U96" i="1"/>
  <c r="U98" i="1"/>
  <c r="U99" i="1"/>
  <c r="U100" i="1"/>
  <c r="U102" i="1"/>
  <c r="U103" i="1"/>
  <c r="U104" i="1"/>
  <c r="U105" i="1"/>
  <c r="U106" i="1"/>
  <c r="U107" i="1"/>
  <c r="U108" i="1"/>
  <c r="U109" i="1"/>
  <c r="U110" i="1"/>
  <c r="U111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7" i="1"/>
  <c r="Y64" i="6" l="1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AX85" i="1" l="1"/>
  <c r="AX60" i="1"/>
  <c r="AX44" i="1"/>
  <c r="AX43" i="1"/>
  <c r="AX42" i="1"/>
  <c r="AX41" i="1"/>
  <c r="AX23" i="1"/>
  <c r="AX22" i="1"/>
  <c r="AX20" i="1"/>
  <c r="AX16" i="1"/>
  <c r="AX15" i="1"/>
  <c r="AX14" i="1"/>
  <c r="B60" i="1" l="1"/>
  <c r="B133" i="1" l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1" i="1"/>
  <c r="B110" i="1"/>
  <c r="B109" i="1"/>
  <c r="B108" i="1"/>
  <c r="B107" i="1"/>
  <c r="B106" i="1"/>
  <c r="B105" i="1"/>
  <c r="B104" i="1"/>
  <c r="B103" i="1"/>
  <c r="B102" i="1"/>
  <c r="B100" i="1"/>
  <c r="B99" i="1"/>
  <c r="B98" i="1"/>
  <c r="B96" i="1"/>
  <c r="B95" i="1"/>
  <c r="B94" i="1"/>
  <c r="B93" i="1"/>
  <c r="B92" i="1"/>
  <c r="B90" i="1"/>
  <c r="B89" i="1"/>
  <c r="B88" i="1"/>
  <c r="B87" i="1"/>
  <c r="B86" i="1"/>
  <c r="B85" i="1"/>
  <c r="B84" i="1"/>
  <c r="B82" i="1"/>
  <c r="B81" i="1"/>
  <c r="B80" i="1"/>
  <c r="B79" i="1"/>
  <c r="B77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59" i="1"/>
  <c r="B55" i="1"/>
  <c r="B53" i="1"/>
  <c r="B52" i="1"/>
  <c r="B51" i="1"/>
  <c r="B50" i="1"/>
  <c r="B49" i="1"/>
  <c r="B46" i="1"/>
  <c r="B45" i="1"/>
  <c r="B44" i="1"/>
  <c r="B43" i="1"/>
  <c r="B42" i="1"/>
  <c r="B41" i="1"/>
  <c r="B40" i="1"/>
  <c r="B38" i="1"/>
  <c r="B37" i="1"/>
  <c r="B35" i="1"/>
  <c r="B33" i="1"/>
  <c r="B32" i="1"/>
  <c r="B31" i="1"/>
  <c r="B30" i="1"/>
  <c r="B28" i="1"/>
  <c r="B27" i="1"/>
  <c r="B25" i="1"/>
  <c r="B24" i="1"/>
  <c r="B23" i="1"/>
  <c r="B22" i="1"/>
  <c r="B21" i="1"/>
  <c r="B20" i="1"/>
  <c r="B19" i="1"/>
  <c r="B18" i="1"/>
  <c r="B16" i="1"/>
  <c r="B15" i="1"/>
  <c r="B14" i="1"/>
  <c r="B12" i="1"/>
  <c r="B11" i="1"/>
  <c r="B10" i="1"/>
  <c r="B8" i="1"/>
  <c r="B7" i="1"/>
</calcChain>
</file>

<file path=xl/sharedStrings.xml><?xml version="1.0" encoding="utf-8"?>
<sst xmlns="http://schemas.openxmlformats.org/spreadsheetml/2006/main" count="1436" uniqueCount="284">
  <si>
    <t>Год</t>
  </si>
  <si>
    <t>Мес</t>
  </si>
  <si>
    <t>День</t>
  </si>
  <si>
    <t>Час</t>
  </si>
  <si>
    <t>Мин</t>
  </si>
  <si>
    <t>Сек</t>
  </si>
  <si>
    <t>BAGSR</t>
  </si>
  <si>
    <t>BYKL230001</t>
  </si>
  <si>
    <t>BYKL230002</t>
  </si>
  <si>
    <t>BYKL230003</t>
  </si>
  <si>
    <t>BYKL230004</t>
  </si>
  <si>
    <t>BYKL230005</t>
  </si>
  <si>
    <t>BYKL230006</t>
  </si>
  <si>
    <t>BYKL230007</t>
  </si>
  <si>
    <t>BYKL230008</t>
  </si>
  <si>
    <t>BYKL230009</t>
  </si>
  <si>
    <t>BYKL230010</t>
  </si>
  <si>
    <t>BYKL230011</t>
  </si>
  <si>
    <t>BYKL230012</t>
  </si>
  <si>
    <t>BYKL230013</t>
  </si>
  <si>
    <t>BYKL230014</t>
  </si>
  <si>
    <t>BYKL230015</t>
  </si>
  <si>
    <t>BYKL230016</t>
  </si>
  <si>
    <t>BYKL230017</t>
  </si>
  <si>
    <t>BYKL230018</t>
  </si>
  <si>
    <t>BYKL230019</t>
  </si>
  <si>
    <t>BYKL230020</t>
  </si>
  <si>
    <t>BYKL230021</t>
  </si>
  <si>
    <t>BYKL230022</t>
  </si>
  <si>
    <t>BYKL230023</t>
  </si>
  <si>
    <t>BYKL230024</t>
  </si>
  <si>
    <t>BYKL230025</t>
  </si>
  <si>
    <t>BYKL230026</t>
  </si>
  <si>
    <t>BYKL230027</t>
  </si>
  <si>
    <t>BYKL230028</t>
  </si>
  <si>
    <t>BYKL230029</t>
  </si>
  <si>
    <t>BYKL230030</t>
  </si>
  <si>
    <t>BYKL230031</t>
  </si>
  <si>
    <t>BYKL230032</t>
  </si>
  <si>
    <t>BYKL230033</t>
  </si>
  <si>
    <t>BYKL230034</t>
  </si>
  <si>
    <t>BYKL230035</t>
  </si>
  <si>
    <t>BYKL230036</t>
  </si>
  <si>
    <t>BYKL230037</t>
  </si>
  <si>
    <t>BYKL230038</t>
  </si>
  <si>
    <t>BYKL230039</t>
  </si>
  <si>
    <t>BYKL230040</t>
  </si>
  <si>
    <t>BYKL230041</t>
  </si>
  <si>
    <t>BYKL230042</t>
  </si>
  <si>
    <t>BYKL230043</t>
  </si>
  <si>
    <t>BYKL230044</t>
  </si>
  <si>
    <t>BYKL230045</t>
  </si>
  <si>
    <t>BYKL230046</t>
  </si>
  <si>
    <t>BYKL230047</t>
  </si>
  <si>
    <t>BYKL230048</t>
  </si>
  <si>
    <t>BYKL230049</t>
  </si>
  <si>
    <t>BYKL230050</t>
  </si>
  <si>
    <t>BYKL230051</t>
  </si>
  <si>
    <t>BYKL230052</t>
  </si>
  <si>
    <t>BYKL230053</t>
  </si>
  <si>
    <t>BYKL230054</t>
  </si>
  <si>
    <t>BYKL230055</t>
  </si>
  <si>
    <t>BYKL230056</t>
  </si>
  <si>
    <t>BYKL230057</t>
  </si>
  <si>
    <t>BYKL230058</t>
  </si>
  <si>
    <t>BYKL230059</t>
  </si>
  <si>
    <t>BYKL230060</t>
  </si>
  <si>
    <t>BYKL230061</t>
  </si>
  <si>
    <t>BYKL230062</t>
  </si>
  <si>
    <t>BYKL230063</t>
  </si>
  <si>
    <t>BYKL230064</t>
  </si>
  <si>
    <t>BYKL230065</t>
  </si>
  <si>
    <t>BYKL230066</t>
  </si>
  <si>
    <t>BYKL230067</t>
  </si>
  <si>
    <t>BYKL230068</t>
  </si>
  <si>
    <t>BYKL230069</t>
  </si>
  <si>
    <t>BYKL230070</t>
  </si>
  <si>
    <t>BYKL230071</t>
  </si>
  <si>
    <t>BYKL230072</t>
  </si>
  <si>
    <t>BYKL230073</t>
  </si>
  <si>
    <t>BYKL230074</t>
  </si>
  <si>
    <t>BYKL230075</t>
  </si>
  <si>
    <t>BYKL230076</t>
  </si>
  <si>
    <t>BYKL230077</t>
  </si>
  <si>
    <t>BYKL230078</t>
  </si>
  <si>
    <t>BYKL230079</t>
  </si>
  <si>
    <t>BYKL230080</t>
  </si>
  <si>
    <t>BYKL230081</t>
  </si>
  <si>
    <t>BYKL230082</t>
  </si>
  <si>
    <t>BYKL230083</t>
  </si>
  <si>
    <t>BYKL230084</t>
  </si>
  <si>
    <t>BYKL230085</t>
  </si>
  <si>
    <t>BYKL230086</t>
  </si>
  <si>
    <t>BYKL230087</t>
  </si>
  <si>
    <t>BYKL230088</t>
  </si>
  <si>
    <t>BYKL230089</t>
  </si>
  <si>
    <t>BYKL230090</t>
  </si>
  <si>
    <t>BYKL230091</t>
  </si>
  <si>
    <t>BYKL230092</t>
  </si>
  <si>
    <t>BYKL230093</t>
  </si>
  <si>
    <t>BYKL230094</t>
  </si>
  <si>
    <t>BYKL230095</t>
  </si>
  <si>
    <t>BYKL230096</t>
  </si>
  <si>
    <t>BYKL230097</t>
  </si>
  <si>
    <t>BYKL230098</t>
  </si>
  <si>
    <t>BYKL230099</t>
  </si>
  <si>
    <t>BYKL230100</t>
  </si>
  <si>
    <t>BYKL230101</t>
  </si>
  <si>
    <t>BYKL230102</t>
  </si>
  <si>
    <t>BYKL230103</t>
  </si>
  <si>
    <t>BYKL230104</t>
  </si>
  <si>
    <t>BYKL230105</t>
  </si>
  <si>
    <t>BYKL230106</t>
  </si>
  <si>
    <t>ASGSR</t>
  </si>
  <si>
    <t>φ, °N</t>
  </si>
  <si>
    <t>λ, °E</t>
  </si>
  <si>
    <t>Географический район</t>
  </si>
  <si>
    <t>Регион</t>
  </si>
  <si>
    <t>f</t>
  </si>
  <si>
    <t>Алтай и Саяны</t>
  </si>
  <si>
    <t>reg ID</t>
  </si>
  <si>
    <t>Хронология</t>
  </si>
  <si>
    <t>δφ, °</t>
  </si>
  <si>
    <t>δλ, °</t>
  </si>
  <si>
    <t>M
формула</t>
  </si>
  <si>
    <t>M
значение</t>
  </si>
  <si>
    <t>Nst</t>
  </si>
  <si>
    <t>Код 
центра</t>
  </si>
  <si>
    <t>Код 
центра альт. решения</t>
  </si>
  <si>
    <t>Макросейсмические данные</t>
  </si>
  <si>
    <t>№
м/с</t>
  </si>
  <si>
    <t>Основное решение</t>
  </si>
  <si>
    <t>Альтернативное решение</t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</si>
  <si>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значение", "М формула" и "Е, эрг"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http://eqru.gsras.ru/files/Calc-magnitude_M_2003-2023.pdf), 
а также значения энергии Е (эрг), рассчитанные по формуле Е=10**(11.8+1.5*М).</t>
    </r>
  </si>
  <si>
    <t xml:space="preserve">Хубсугул                                            </t>
  </si>
  <si>
    <t xml:space="preserve">Восточный Саян                                 </t>
  </si>
  <si>
    <t>BYAS230001</t>
  </si>
  <si>
    <t>BYAS230002</t>
  </si>
  <si>
    <t>BYAS230003</t>
  </si>
  <si>
    <t>BYAS230004</t>
  </si>
  <si>
    <t>BYAS230005</t>
  </si>
  <si>
    <t>BYAS230006</t>
  </si>
  <si>
    <t>BYAS230007</t>
  </si>
  <si>
    <t>BYAS230008</t>
  </si>
  <si>
    <t>BYAS230009</t>
  </si>
  <si>
    <t>BYAS230010</t>
  </si>
  <si>
    <t>BYAS230011</t>
  </si>
  <si>
    <t>BYAS230012</t>
  </si>
  <si>
    <t>BYAS230013</t>
  </si>
  <si>
    <t>BYAS230014</t>
  </si>
  <si>
    <t>BYAS230015</t>
  </si>
  <si>
    <t>BYAS230016</t>
  </si>
  <si>
    <t>BYAS230017</t>
  </si>
  <si>
    <t>BYAS230018</t>
  </si>
  <si>
    <t>BYAS230019</t>
  </si>
  <si>
    <t>BYAS230020</t>
  </si>
  <si>
    <t>BYAS230021</t>
  </si>
  <si>
    <t>BYAS230022</t>
  </si>
  <si>
    <t>BYAS230023</t>
  </si>
  <si>
    <t>BYAS230024</t>
  </si>
  <si>
    <t>BYAS230025</t>
  </si>
  <si>
    <t>BYAS230026</t>
  </si>
  <si>
    <t>BYAS230027</t>
  </si>
  <si>
    <t>BYAS230028</t>
  </si>
  <si>
    <t>BYAS230029</t>
  </si>
  <si>
    <t>BYAS230030</t>
  </si>
  <si>
    <t>BYAS230031</t>
  </si>
  <si>
    <t>BYAS230032</t>
  </si>
  <si>
    <t>BYAS230033</t>
  </si>
  <si>
    <t>BYAS230034</t>
  </si>
  <si>
    <t>BYAS230035</t>
  </si>
  <si>
    <t>BYAS230036</t>
  </si>
  <si>
    <t>BYAS230037</t>
  </si>
  <si>
    <t>BYAS230038</t>
  </si>
  <si>
    <t>BYAS230039</t>
  </si>
  <si>
    <t>BYAS230040</t>
  </si>
  <si>
    <t>BYAS230041</t>
  </si>
  <si>
    <t>BYAS230042</t>
  </si>
  <si>
    <t>BYAS230043</t>
  </si>
  <si>
    <t>BYAS230044</t>
  </si>
  <si>
    <t>BYAS230045</t>
  </si>
  <si>
    <t>BYAS230046</t>
  </si>
  <si>
    <t>BYAS230047</t>
  </si>
  <si>
    <t>BYAS230048</t>
  </si>
  <si>
    <t>BYAS230049</t>
  </si>
  <si>
    <t>BYAS230050</t>
  </si>
  <si>
    <t>BYAS230051</t>
  </si>
  <si>
    <t>BYAS230052</t>
  </si>
  <si>
    <t>BYAS230053</t>
  </si>
  <si>
    <t>BYAS230054</t>
  </si>
  <si>
    <t>BYAS230055</t>
  </si>
  <si>
    <t>BYAS230056</t>
  </si>
  <si>
    <t>BYAS230057</t>
  </si>
  <si>
    <t>BYAS230058</t>
  </si>
  <si>
    <t>BYAS230059</t>
  </si>
  <si>
    <t>BYAS230060</t>
  </si>
  <si>
    <t>Прибайкалье и Забайкалье</t>
  </si>
  <si>
    <t xml:space="preserve">Болнайская зона                               </t>
  </si>
  <si>
    <t xml:space="preserve">Сангиленское нагорье                     </t>
  </si>
  <si>
    <t>Подкорытова В.Г. (отв. сост.); Артемова А.И., Еманов А.А., Манушина О.А., Подлипская Л.А., Шаталова А.О., Шевкунова Е.В., Фролов М.В., Гладышев Е.А., Арапов В.В.</t>
  </si>
  <si>
    <t>Берег оз. Байкал</t>
  </si>
  <si>
    <t>Берег оз. Хубсугул</t>
  </si>
  <si>
    <t>Оз. Хубсугул</t>
  </si>
  <si>
    <t>Оз. Байкал</t>
  </si>
  <si>
    <t>взрыв</t>
  </si>
  <si>
    <t xml:space="preserve">Иркутская обл.                    </t>
  </si>
  <si>
    <t>BYKL230107</t>
  </si>
  <si>
    <t>BYKL230108</t>
  </si>
  <si>
    <t>BYKL230109</t>
  </si>
  <si>
    <t>BYKL230110</t>
  </si>
  <si>
    <t>BYKL230111</t>
  </si>
  <si>
    <t>BYKL230112</t>
  </si>
  <si>
    <t>BYKL230113</t>
  </si>
  <si>
    <t>BYKL230114</t>
  </si>
  <si>
    <t>BYKL230115</t>
  </si>
  <si>
    <t>BYKL230116</t>
  </si>
  <si>
    <t>BYKL230117</t>
  </si>
  <si>
    <t>BYKL230118</t>
  </si>
  <si>
    <t>BYKL230119</t>
  </si>
  <si>
    <t>BYKL230120</t>
  </si>
  <si>
    <t>BYKL230121</t>
  </si>
  <si>
    <t>BYKL230122</t>
  </si>
  <si>
    <t>BYKL230123</t>
  </si>
  <si>
    <t>BYKL230124</t>
  </si>
  <si>
    <t>BYKL230125</t>
  </si>
  <si>
    <t>BYKL230126</t>
  </si>
  <si>
    <t>BYKL230127</t>
  </si>
  <si>
    <t>BYKL230128</t>
  </si>
  <si>
    <t>Каталог сейсмических событий региона «Прибайкалье и Забайкалье» за 2023 г.</t>
  </si>
  <si>
    <r>
      <t xml:space="preserve">Монды (23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</si>
  <si>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Онгурен (24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Харанцы (67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Хужир (72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Сахюрта (106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Качуг (135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Иркутск (290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Ангарск (300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</si>
  <si>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Монды (96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Закаменск (247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Михайловка (307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Белореченский (309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Шелехов (311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Черемхово (311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Усолье-Сибирское (312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Ангарск (313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Маркова (318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(328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Молодежный (332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 балла.</t>
    </r>
  </si>
  <si>
    <r>
      <t xml:space="preserve">Иркутск (329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</si>
  <si>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Иркутск (328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</si>
  <si>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>Северомуйск (16</t>
    </r>
    <r>
      <rPr>
        <i/>
        <sz val="8"/>
        <color theme="1"/>
        <rFont val="Times New Roman"/>
        <family val="1"/>
        <charset val="204"/>
      </rPr>
      <t xml:space="preserve"> км</t>
    </r>
    <r>
      <rPr>
        <sz val="8"/>
        <color theme="1"/>
        <rFont val="Times New Roman"/>
        <family val="1"/>
        <charset val="204"/>
      </rPr>
      <t xml:space="preserve">) – 4 балла; Таксимо (74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 балла.</t>
    </r>
  </si>
  <si>
    <r>
      <t xml:space="preserve">Большое Голоустное (20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Введенщина (105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4 балла; СНТ Жаворонки (72</t>
    </r>
    <r>
      <rPr>
        <i/>
        <sz val="8"/>
        <color theme="1"/>
        <rFont val="Times New Roman"/>
        <family val="1"/>
        <charset val="204"/>
      </rPr>
      <t xml:space="preserve"> км</t>
    </r>
    <r>
      <rPr>
        <sz val="8"/>
        <color theme="1"/>
        <rFont val="Times New Roman"/>
        <family val="1"/>
        <charset val="204"/>
      </rPr>
      <t xml:space="preserve">), ДНП Иркутный Плёс (94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Ясная поляна (98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Грановщина (100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Чистые Ключи (104 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Листвянка (35 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Бабушкин (37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Большая Речка (45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Дзержинск (82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(84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Маркова (89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Малая Топка (90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Хомутово (95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Раздолье-2 (95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Мамоны (96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Шелехов (96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Смоленщина (96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Баклаши (100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Слюдянка (117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Улан-Удэ (153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Ангарск (126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Усолье-Сибирское (154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2–3 балла; Белореченский (164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Черемхово (212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</si>
  <si>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Таксимо (103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 балла.</t>
    </r>
  </si>
  <si>
    <r>
      <t xml:space="preserve">Кумора (17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4 балла.</t>
    </r>
  </si>
  <si>
    <r>
      <t xml:space="preserve">Закаменск (245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(326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</si>
  <si>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Мамакан (175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Бодайбо (178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3–4 балла; Таксимо (38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 балла.</t>
    </r>
  </si>
  <si>
    <r>
      <t xml:space="preserve">Тырган (18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Еланцы (18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Куйтун (150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Каменск (76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Улан-Удэ (117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Заиграево (149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Молодежный (153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Грановщина (155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(157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Энергия (165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Маркова (167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Шелехов (174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Олха (175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Ангарск (181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Мальта (205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Усолье-Сибирское (196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2–3 балла; Михайловка (222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 балла; Новая Разводная (154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не ощущалось.</t>
    </r>
  </si>
  <si>
    <r>
      <t xml:space="preserve">Нижнеудинск (197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Саянск (231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Белореченский (299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Усолье-Сибирское (308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2–3 балла; Тулун (189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(366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</si>
  <si>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Тупик (48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4 балла.</t>
    </r>
  </si>
  <si>
    <r>
      <t xml:space="preserve">Дубинино (20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Оймур (20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Шигаево (35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Попова (39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Тырган (39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Петрова (39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Еланцы (41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Каменск (54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Турунтаево (72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Уюга (80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Улан-Удэ (96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Николаевский (119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Куйтун (127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Заиграево (130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Талька (150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Селенгинск (53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Поселье (94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Нижний Саянтуй (100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Усть-Ордынский (134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Скиф (139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Байкал (143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Большая Речка (143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Металлург (146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Химик (146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Лайнер (147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Факел (147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Радист-1 (150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Первомайский (151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Политехник (153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Хомутово (153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Куда (154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Молодежный (155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(160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Грановщина (161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Урик (164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Водоканал (165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Веселое (165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Прометей (167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Маркова (169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Максимовщина (175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Шелехов (177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Мегет (177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Академический (179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Баклаши (180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Ремонтник (181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Зверево (185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Ангарск (188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Усолье-Сибирское (206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Белореченский (215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Саянск (349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2–3 балла; Хужир (92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</si>
  <si>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Тырган (40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</si>
  <si>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Баргузин (121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2–3 балла.</t>
    </r>
  </si>
  <si>
    <r>
      <t xml:space="preserve">Вышка (4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Кырен (21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Шумак (50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Новоясачная (121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2–3 балла.</t>
    </r>
  </si>
  <si>
    <r>
      <t xml:space="preserve">Листвянка (7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Большая Речка (16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Большой Луг (56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Электра (27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Новоясачная (105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2–3 балла; Белореченский (140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</si>
  <si>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Онгурен (63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Еланцы (164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Улан-Удэ (199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(315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Ангарск (330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 балла; Суво (98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не ощущалось.</t>
    </r>
  </si>
  <si>
    <r>
      <t xml:space="preserve">Северомуйск (34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Бодайбо (224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Луговский (244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3–4 балла.</t>
    </r>
  </si>
  <si>
    <r>
      <t xml:space="preserve">Истомино (13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Кудара (14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Каменск (21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3–4 балла.</t>
    </r>
  </si>
  <si>
    <r>
      <t xml:space="preserve">Орлик (134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Зима (310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</si>
  <si>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Сахюрта (13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 балла.</t>
    </r>
  </si>
  <si>
    <r>
      <t xml:space="preserve">Новый Уоян (0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Кумора (43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 балла.</t>
    </r>
  </si>
  <si>
    <r>
      <t xml:space="preserve">Иркутск (292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</si>
  <si>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Кумора (23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4 балла.</t>
    </r>
  </si>
  <si>
    <r>
      <t xml:space="preserve">Хужир (40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Куйтун (152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Гремячинск (23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Сухая (55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Сарма (61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Каменск (126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Харат (176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Еланцы (86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Тырган (91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Улан-Удэ (118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Качуг (167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Плишкино (224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(236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Мамоны (245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Маркова (246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Ангарск (258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Черемхово (309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Зима (390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Усолье-Сибирское (271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2–3 балла; Шелехов (253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Слюдянка (303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 балла.</t>
    </r>
  </si>
  <si>
    <r>
      <t xml:space="preserve">Хужир (38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Серафимовск (188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Улан-Удэ (121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2–3 балла.</t>
    </r>
  </si>
  <si>
    <r>
      <t xml:space="preserve">Кумора (12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Ангоя (24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Северобайкальск (128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Ключи (236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Магистральный (239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Мама (276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Усть-Кут (357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 балла.</t>
    </r>
  </si>
  <si>
    <r>
      <t xml:space="preserve">Еланцы (21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Тырган (23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Петрова (24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Попова (24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Куреть (34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Куркут (38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Сахюрта (38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Смоленщина (179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СНТ Химик (152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Березка-1 (160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(165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Маркова (175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3 балла.</t>
    </r>
  </si>
  <si>
    <t>Кумора (43 км) – 3 балла.</t>
  </si>
  <si>
    <r>
      <t xml:space="preserve">Гремячинск (12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Онохой (87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Улан-Удэ (102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СНТ Багульник (113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Нижний Саянтуй (115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Николаевский (119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Куйтун (133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Татаурово (77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Сотниково (101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ДНТ Булаг (113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Селенгинск (114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Каменск (130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Саган-Нур (154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Турунтаево (64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Большая Речка (242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Смоленщина (272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Карлук (257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(258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2–3 балла; Маркова (267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 балла; Онгурен (108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Тырган (117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не ощущалось.</t>
    </r>
  </si>
  <si>
    <r>
      <t xml:space="preserve">Киренск (95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Верхнемарково (107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Северобайкальск (156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Усть-Кут (186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4 балла; Магистральный (118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Юбилейный (127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Нижнеангарск (144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Мама (290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Балахнинский (352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3–4 балла; Холодная (141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Новый Уоян (209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3 балла; Усть-Баргузин (398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2–3 балла; Байкальское (184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Уюга (438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Иркутск (594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 – 2 балла; Ния (124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Петропавловское (136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Кумора (198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Коршуново (198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Шаманка (302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Сахули (310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Соцгородок (323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 Заморский (330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Мамакан (331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Элэсун (340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Улюн (360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Мамырь (369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 Карахун (374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Бодон (375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Онгурен (379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Суво (379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Кежемский (382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Адамово (391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Куватка (446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 xml:space="preserve">), Турма (484 </t>
    </r>
    <r>
      <rPr>
        <i/>
        <sz val="8"/>
        <color theme="1"/>
        <rFont val="Times New Roman"/>
        <family val="1"/>
        <charset val="204"/>
      </rPr>
      <t>км</t>
    </r>
    <r>
      <rPr>
        <sz val="8"/>
        <color theme="1"/>
        <rFont val="Times New Roman"/>
        <family val="1"/>
        <charset val="204"/>
      </rPr>
      <t>) – не ощущалось.</t>
    </r>
  </si>
  <si>
    <t>Каталог землетрясений региона «Прибайкалье и Забайкалье» за 2023 г. с M&gt;=2.7</t>
  </si>
  <si>
    <t>Гилёва Н.А., Грачева О.А. (отв. сост.);  Меньшикова Ю.А., Курилко Г.В., Емельянова Л.В., Архипенко Н.С., Сенотрусова Т.Е., Ныркова С.В., Ситникова А.А., Радзиминович Я.Б.</t>
  </si>
  <si>
    <t>Код 
центра альт. реш.</t>
  </si>
  <si>
    <t>δφ, °
расч.</t>
  </si>
  <si>
    <t>δλ, °
расч.</t>
  </si>
  <si>
    <r>
      <t xml:space="preserve">Дополнительный каталог афтершоков Хубсугульского землетрясения 11.01.2021 г. по данным АСФ ФИЦ ЕГС РАН в 2023 г. с </t>
    </r>
    <r>
      <rPr>
        <b/>
        <i/>
        <sz val="10"/>
        <color theme="1"/>
        <rFont val="Times New Roman"/>
        <family val="1"/>
        <charset val="204"/>
      </rPr>
      <t>М</t>
    </r>
    <r>
      <rPr>
        <b/>
        <sz val="10"/>
        <color theme="1"/>
        <rFont val="Times New Roman"/>
        <family val="1"/>
        <charset val="204"/>
      </rPr>
      <t>=2.4-4.0</t>
    </r>
  </si>
  <si>
    <r>
      <t xml:space="preserve">δφ, </t>
    </r>
    <r>
      <rPr>
        <b/>
        <i/>
        <sz val="10"/>
        <color theme="1"/>
        <rFont val="Times New Roman"/>
        <family val="1"/>
        <charset val="204"/>
      </rPr>
      <t>км</t>
    </r>
  </si>
  <si>
    <r>
      <t xml:space="preserve">δλ, </t>
    </r>
    <r>
      <rPr>
        <b/>
        <i/>
        <sz val="10"/>
        <color theme="1"/>
        <rFont val="Times New Roman"/>
        <family val="1"/>
        <charset val="204"/>
      </rPr>
      <t>км</t>
    </r>
  </si>
  <si>
    <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</si>
  <si>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δ</t>
    </r>
    <r>
      <rPr>
        <b/>
        <i/>
        <sz val="10"/>
        <color indexed="8"/>
        <rFont val="Times New Roman"/>
        <family val="1"/>
        <charset val="204"/>
      </rP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</si>
  <si>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К</t>
    </r>
    <r>
      <rPr>
        <b/>
        <sz val="10"/>
        <color indexed="8"/>
        <rFont val="Times New Roman"/>
        <family val="1"/>
        <charset val="204"/>
      </rPr>
      <t>р</t>
    </r>
  </si>
  <si>
    <r>
      <rPr>
        <b/>
        <sz val="10"/>
        <color indexed="8"/>
        <rFont val="Times New Roman"/>
        <family val="1"/>
        <charset val="204"/>
      </rPr>
      <t>δ</t>
    </r>
    <r>
      <rPr>
        <b/>
        <i/>
        <sz val="10"/>
        <color indexed="8"/>
        <rFont val="Times New Roman"/>
        <family val="1"/>
        <charset val="204"/>
      </rPr>
      <t>К</t>
    </r>
  </si>
  <si>
    <r>
      <t xml:space="preserve">ML
</t>
    </r>
    <r>
      <rPr>
        <b/>
        <sz val="10"/>
        <color indexed="8"/>
        <rFont val="Times New Roman"/>
        <family val="1"/>
        <charset val="204"/>
      </rPr>
      <t>ASGSR</t>
    </r>
  </si>
  <si>
    <r>
      <rPr>
        <b/>
        <i/>
        <sz val="10"/>
        <color indexed="8"/>
        <rFont val="Times New Roman"/>
        <family val="1"/>
        <charset val="204"/>
      </rPr>
      <t>Е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эрг</t>
    </r>
    <r>
      <rPr>
        <b/>
        <sz val="10"/>
        <color indexed="8"/>
        <rFont val="Times New Roman"/>
        <family val="1"/>
        <charset val="204"/>
      </rPr>
      <t xml:space="preserve">
10**(11.8+1.5*</t>
    </r>
    <r>
      <rPr>
        <b/>
        <i/>
        <sz val="10"/>
        <color indexed="8"/>
        <rFont val="Times New Roman"/>
        <family val="1"/>
        <charset val="204"/>
      </rPr>
      <t>М</t>
    </r>
    <r>
      <rPr>
        <b/>
        <sz val="10"/>
        <color indexed="8"/>
        <rFont val="Times New Roman"/>
        <family val="1"/>
        <charset val="204"/>
      </rPr>
      <t>)
землетрясений</t>
    </r>
  </si>
  <si>
    <r>
      <rPr>
        <b/>
        <i/>
        <sz val="10"/>
        <color indexed="8"/>
        <rFont val="Times New Roman"/>
        <family val="1"/>
        <charset val="204"/>
      </rPr>
      <t>Е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эрг</t>
    </r>
    <r>
      <rPr>
        <b/>
        <sz val="10"/>
        <color indexed="8"/>
        <rFont val="Times New Roman"/>
        <family val="1"/>
        <charset val="204"/>
      </rPr>
      <t xml:space="preserve">
10**(11.8+1.5*</t>
    </r>
    <r>
      <rPr>
        <b/>
        <i/>
        <sz val="10"/>
        <color indexed="8"/>
        <rFont val="Times New Roman"/>
        <family val="1"/>
        <charset val="204"/>
      </rPr>
      <t>М</t>
    </r>
    <r>
      <rPr>
        <b/>
        <sz val="10"/>
        <color indexed="8"/>
        <rFont val="Times New Roman"/>
        <family val="1"/>
        <charset val="204"/>
      </rPr>
      <t>)
взрывов</t>
    </r>
  </si>
  <si>
    <r>
      <t>δ</t>
    </r>
    <r>
      <rPr>
        <b/>
        <i/>
        <sz val="10"/>
        <color indexed="8"/>
        <rFont val="Times New Roman"/>
        <family val="1"/>
        <charset val="204"/>
      </rPr>
      <t>t</t>
    </r>
    <r>
      <rPr>
        <b/>
        <sz val="6"/>
        <color indexed="8"/>
        <rFont val="Times New Roman"/>
        <family val="1"/>
        <charset val="204"/>
      </rPr>
      <t>0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c</t>
    </r>
  </si>
  <si>
    <r>
      <t xml:space="preserve">№
</t>
    </r>
    <r>
      <rPr>
        <b/>
        <i/>
        <sz val="10"/>
        <color theme="1"/>
        <rFont val="Times New Roman"/>
        <family val="1"/>
        <charset val="204"/>
      </rPr>
      <t>м</t>
    </r>
    <r>
      <rPr>
        <b/>
        <sz val="10"/>
        <color theme="1"/>
        <rFont val="Times New Roman"/>
        <family val="1"/>
        <charset val="204"/>
      </rPr>
      <t>/</t>
    </r>
    <r>
      <rPr>
        <b/>
        <i/>
        <sz val="10"/>
        <color theme="1"/>
        <rFont val="Times New Roman"/>
        <family val="1"/>
        <charset val="204"/>
      </rPr>
      <t>с</t>
    </r>
  </si>
  <si>
    <r>
      <t>δφ,</t>
    </r>
    <r>
      <rPr>
        <b/>
        <i/>
        <sz val="10"/>
        <color theme="1"/>
        <rFont val="Times New Roman"/>
        <family val="1"/>
        <charset val="204"/>
      </rPr>
      <t xml:space="preserve"> км</t>
    </r>
  </si>
  <si>
    <r>
      <t>δλ,</t>
    </r>
    <r>
      <rPr>
        <b/>
        <i/>
        <sz val="10"/>
        <color theme="1"/>
        <rFont val="Times New Roman"/>
        <family val="1"/>
        <charset val="204"/>
      </rPr>
      <t xml:space="preserve"> км</t>
    </r>
  </si>
  <si>
    <r>
      <t xml:space="preserve">δφ, </t>
    </r>
    <r>
      <rPr>
        <b/>
        <i/>
        <sz val="10"/>
        <color indexed="8"/>
        <rFont val="Times New Roman"/>
        <family val="1"/>
        <charset val="204"/>
      </rPr>
      <t>км</t>
    </r>
  </si>
  <si>
    <r>
      <t xml:space="preserve">δλ, </t>
    </r>
    <r>
      <rPr>
        <b/>
        <i/>
        <sz val="10"/>
        <color indexed="8"/>
        <rFont val="Times New Roman"/>
        <family val="1"/>
        <charset val="204"/>
      </rPr>
      <t>км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</si>
</sst>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&quot;р.&quot;_-;\-* #,##0.00&quot;р.&quot;_-;_-* &quot;-&quot;??&quot;р.&quot;_-;_-@_-"/>
    <numFmt numFmtId="165" formatCode="0.0"/>
    <numFmt numFmtId="166" formatCode="0.0000"/>
    <numFmt numFmtId="167" formatCode="_-* #,##0_р_._-;\-* #,##0_р_._-;_-* &quot;-&quot;_р_._-;_-@_-"/>
    <numFmt numFmtId="168" formatCode="_-* #,##0.00\ _₽_-;\-* #,##0.00\ _₽_-;_-* \-??\ _₽_-;_-@_-"/>
    <numFmt numFmtId="169" formatCode="_-* #,##0.00_р_._-;\-* #,##0.00_р_._-;_-* \-??_р_._-;_-@_-"/>
    <numFmt numFmtId="170" formatCode="_-* #,##0.00_р_._-;\-* #,##0.00_р_._-;_-* &quot;-&quot;??_р_._-;_-@_-"/>
    <numFmt numFmtId="171" formatCode="_-* #,##0&quot;р.&quot;_-;\-* #,##0&quot;р.&quot;_-;_-* &quot;-&quot;&quot;р.&quot;_-;_-@_-"/>
    <numFmt numFmtId="172" formatCode="&quot;See Note &quot;\ #"/>
    <numFmt numFmtId="173" formatCode="\ #,##0"/>
    <numFmt numFmtId="174" formatCode="0.000"/>
    <numFmt numFmtId="175" formatCode="0.00000"/>
    <numFmt numFmtId="176" formatCode="0.00000E+0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8"/>
      <name val="Helv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8"/>
      <name val="Times New Roman"/>
      <family val="1"/>
      <charset val="204"/>
    </font>
    <font>
      <sz val="11"/>
      <color indexed="55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</font>
    <font>
      <sz val="11"/>
      <color indexed="10"/>
      <name val="Calibri"/>
      <family val="2"/>
      <charset val="204"/>
    </font>
    <font>
      <u/>
      <sz val="9.8000000000000007"/>
      <color theme="10"/>
      <name val="Arial Cyr"/>
      <charset val="204"/>
    </font>
    <font>
      <u/>
      <sz val="9.8000000000000007"/>
      <color indexed="12"/>
      <name val="Arial Cyr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2"/>
      <name val="Times New Roman Cyr"/>
      <family val="1"/>
      <charset val="204"/>
    </font>
    <font>
      <sz val="8"/>
      <name val="Arial"/>
      <family val="2"/>
    </font>
    <font>
      <sz val="10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Arial Cyr"/>
      <family val="2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  <bgColor indexed="31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  <bgColor indexed="21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6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48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18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37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42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Border="0" applyProtection="0"/>
    <xf numFmtId="0" fontId="10" fillId="11" borderId="0" applyNumberFormat="0" applyBorder="0" applyAlignment="0" applyProtection="0"/>
    <xf numFmtId="0" fontId="11" fillId="24" borderId="4" applyNumberFormat="0" applyAlignment="0" applyProtection="0"/>
    <xf numFmtId="0" fontId="12" fillId="0" borderId="0" applyNumberFormat="0" applyFill="0" applyBorder="0" applyAlignment="0" applyProtection="0"/>
    <xf numFmtId="0" fontId="13" fillId="43" borderId="5" applyNumberFormat="0" applyAlignment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169" fontId="6" fillId="0" borderId="0" applyFill="0" applyBorder="0" applyAlignment="0" applyProtection="0"/>
    <xf numFmtId="170" fontId="6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  <xf numFmtId="0" fontId="15" fillId="0" borderId="0"/>
    <xf numFmtId="0" fontId="16" fillId="5" borderId="0" applyNumberFormat="0" applyBorder="0" applyAlignment="0" applyProtection="0"/>
    <xf numFmtId="0" fontId="16" fillId="5" borderId="0" applyBorder="0" applyProtection="0"/>
    <xf numFmtId="0" fontId="16" fillId="14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Protection="0"/>
    <xf numFmtId="0" fontId="18" fillId="0" borderId="7" applyNumberFormat="0" applyFill="0" applyAlignment="0" applyProtection="0"/>
    <xf numFmtId="0" fontId="18" fillId="0" borderId="7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3" fontId="20" fillId="0" borderId="0">
      <alignment vertical="top"/>
    </xf>
    <xf numFmtId="2" fontId="21" fillId="44" borderId="2">
      <alignment horizontal="left"/>
      <protection locked="0"/>
    </xf>
    <xf numFmtId="2" fontId="22" fillId="0" borderId="1">
      <alignment horizontal="center" vertical="center"/>
    </xf>
    <xf numFmtId="0" fontId="23" fillId="8" borderId="4" applyNumberFormat="0" applyAlignment="0" applyProtection="0"/>
    <xf numFmtId="0" fontId="24" fillId="0" borderId="9" applyNumberFormat="0" applyFill="0" applyAlignment="0" applyProtection="0"/>
    <xf numFmtId="0" fontId="25" fillId="27" borderId="0" applyNumberFormat="0" applyBorder="0" applyAlignment="0" applyProtection="0"/>
    <xf numFmtId="0" fontId="25" fillId="27" borderId="0" applyBorder="0" applyProtection="0"/>
    <xf numFmtId="0" fontId="25" fillId="28" borderId="0" applyNumberFormat="0" applyBorder="0" applyAlignment="0" applyProtection="0"/>
    <xf numFmtId="0" fontId="8" fillId="0" borderId="0"/>
    <xf numFmtId="0" fontId="26" fillId="0" borderId="0"/>
    <xf numFmtId="0" fontId="6" fillId="15" borderId="10" applyNumberFormat="0" applyAlignment="0" applyProtection="0"/>
    <xf numFmtId="0" fontId="2" fillId="15" borderId="10" applyProtection="0"/>
    <xf numFmtId="0" fontId="2" fillId="17" borderId="10" applyNumberFormat="0" applyFont="0" applyAlignment="0" applyProtection="0"/>
    <xf numFmtId="172" fontId="27" fillId="0" borderId="0">
      <alignment horizontal="left"/>
    </xf>
    <xf numFmtId="3" fontId="28" fillId="0" borderId="0">
      <alignment vertical="top"/>
    </xf>
    <xf numFmtId="0" fontId="29" fillId="24" borderId="11" applyNumberFormat="0" applyAlignment="0" applyProtection="0"/>
    <xf numFmtId="173" fontId="30" fillId="0" borderId="0"/>
    <xf numFmtId="0" fontId="31" fillId="0" borderId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172" fontId="27" fillId="0" borderId="0">
      <alignment horizontal="left"/>
    </xf>
    <xf numFmtId="0" fontId="34" fillId="0" borderId="13"/>
    <xf numFmtId="0" fontId="35" fillId="0" borderId="0" applyNumberFormat="0" applyFill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23" fillId="12" borderId="4" applyNumberFormat="0" applyAlignment="0" applyProtection="0"/>
    <xf numFmtId="0" fontId="23" fillId="12" borderId="4" applyNumberFormat="0" applyAlignment="0" applyProtection="0"/>
    <xf numFmtId="0" fontId="23" fillId="12" borderId="4" applyNumberFormat="0" applyAlignment="0" applyProtection="0"/>
    <xf numFmtId="0" fontId="23" fillId="12" borderId="4" applyNumberFormat="0" applyAlignment="0" applyProtection="0"/>
    <xf numFmtId="0" fontId="23" fillId="12" borderId="4" applyNumberFormat="0" applyAlignment="0" applyProtection="0"/>
    <xf numFmtId="0" fontId="23" fillId="12" borderId="4" applyNumberFormat="0" applyAlignment="0" applyProtection="0"/>
    <xf numFmtId="0" fontId="29" fillId="26" borderId="11" applyNumberFormat="0" applyAlignment="0" applyProtection="0"/>
    <xf numFmtId="0" fontId="29" fillId="26" borderId="11" applyNumberFormat="0" applyAlignment="0" applyProtection="0"/>
    <xf numFmtId="0" fontId="29" fillId="26" borderId="11" applyNumberFormat="0" applyAlignment="0" applyProtection="0"/>
    <xf numFmtId="0" fontId="29" fillId="26" borderId="11" applyNumberFormat="0" applyAlignment="0" applyProtection="0"/>
    <xf numFmtId="0" fontId="29" fillId="26" borderId="11" applyNumberFormat="0" applyAlignment="0" applyProtection="0"/>
    <xf numFmtId="0" fontId="29" fillId="26" borderId="11" applyNumberFormat="0" applyAlignment="0" applyProtection="0"/>
    <xf numFmtId="0" fontId="11" fillId="26" borderId="4" applyNumberFormat="0" applyAlignment="0" applyProtection="0"/>
    <xf numFmtId="0" fontId="11" fillId="26" borderId="4" applyNumberFormat="0" applyAlignment="0" applyProtection="0"/>
    <xf numFmtId="0" fontId="11" fillId="26" borderId="4" applyNumberFormat="0" applyAlignment="0" applyProtection="0"/>
    <xf numFmtId="0" fontId="11" fillId="26" borderId="4" applyNumberFormat="0" applyAlignment="0" applyProtection="0"/>
    <xf numFmtId="0" fontId="11" fillId="26" borderId="4" applyNumberFormat="0" applyAlignment="0" applyProtection="0"/>
    <xf numFmtId="0" fontId="11" fillId="26" borderId="4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9" fontId="40" fillId="48" borderId="0">
      <alignment horizontal="left"/>
    </xf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3" fillId="49" borderId="5" applyNumberFormat="0" applyAlignment="0" applyProtection="0"/>
    <xf numFmtId="0" fontId="13" fillId="49" borderId="5" applyNumberFormat="0" applyAlignment="0" applyProtection="0"/>
    <xf numFmtId="0" fontId="13" fillId="49" borderId="5" applyNumberFormat="0" applyAlignment="0" applyProtection="0"/>
    <xf numFmtId="0" fontId="13" fillId="49" borderId="5" applyNumberFormat="0" applyAlignment="0" applyProtection="0"/>
    <xf numFmtId="0" fontId="13" fillId="49" borderId="5" applyNumberFormat="0" applyAlignment="0" applyProtection="0"/>
    <xf numFmtId="0" fontId="13" fillId="49" borderId="5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49" fontId="41" fillId="0" borderId="3" applyFill="0" applyBorder="0">
      <alignment horizontal="left" vertical="top" wrapText="1"/>
    </xf>
    <xf numFmtId="0" fontId="2" fillId="0" borderId="0"/>
    <xf numFmtId="0" fontId="8" fillId="0" borderId="0"/>
    <xf numFmtId="0" fontId="6" fillId="0" borderId="0"/>
    <xf numFmtId="0" fontId="2" fillId="0" borderId="0"/>
    <xf numFmtId="0" fontId="8" fillId="0" borderId="0"/>
    <xf numFmtId="0" fontId="8" fillId="0" borderId="0" applyAlignment="0"/>
    <xf numFmtId="0" fontId="8" fillId="0" borderId="0"/>
    <xf numFmtId="0" fontId="6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43" fillId="0" borderId="0"/>
    <xf numFmtId="0" fontId="2" fillId="0" borderId="0"/>
    <xf numFmtId="0" fontId="6" fillId="0" borderId="0"/>
    <xf numFmtId="0" fontId="8" fillId="0" borderId="0"/>
    <xf numFmtId="0" fontId="8" fillId="0" borderId="0" applyAlignment="0"/>
    <xf numFmtId="0" fontId="2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8" fillId="0" borderId="0" applyAlignment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8" fillId="17" borderId="10" applyNumberFormat="0" applyFont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6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2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18" borderId="0" applyNumberFormat="0" applyBorder="0" applyAlignment="0" applyProtection="0"/>
    <xf numFmtId="0" fontId="8" fillId="2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9" fillId="37" borderId="0" applyNumberFormat="0" applyBorder="0" applyAlignment="0" applyProtection="0"/>
    <xf numFmtId="0" fontId="51" fillId="0" borderId="0"/>
    <xf numFmtId="0" fontId="51" fillId="0" borderId="0"/>
  </cellStyleXfs>
  <cellXfs count="154">
    <xf numFmtId="0" fontId="0" fillId="0" borderId="0" xfId="0"/>
    <xf numFmtId="0" fontId="44" fillId="0" borderId="0" xfId="0" applyFont="1" applyFill="1"/>
    <xf numFmtId="0" fontId="44" fillId="0" borderId="0" xfId="0" applyNumberFormat="1" applyFont="1" applyFill="1" applyAlignment="1">
      <alignment vertical="top"/>
    </xf>
    <xf numFmtId="0" fontId="44" fillId="0" borderId="1" xfId="0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horizontal="left" vertical="top" wrapText="1"/>
    </xf>
    <xf numFmtId="0" fontId="44" fillId="0" borderId="0" xfId="0" applyFont="1" applyFill="1" applyAlignment="1">
      <alignment vertical="top"/>
    </xf>
    <xf numFmtId="165" fontId="44" fillId="0" borderId="0" xfId="0" applyNumberFormat="1" applyFont="1" applyFill="1" applyAlignment="1">
      <alignment horizontal="center" vertical="top"/>
    </xf>
    <xf numFmtId="0" fontId="44" fillId="0" borderId="0" xfId="0" applyFont="1" applyFill="1" applyAlignment="1">
      <alignment horizontal="left"/>
    </xf>
    <xf numFmtId="0" fontId="44" fillId="0" borderId="0" xfId="0" applyNumberFormat="1" applyFont="1" applyFill="1" applyAlignment="1">
      <alignment vertical="top" wrapText="1"/>
    </xf>
    <xf numFmtId="165" fontId="4" fillId="0" borderId="1" xfId="0" applyNumberFormat="1" applyFont="1" applyFill="1" applyBorder="1" applyAlignment="1">
      <alignment vertical="top" wrapText="1"/>
    </xf>
    <xf numFmtId="0" fontId="48" fillId="0" borderId="0" xfId="0" applyNumberFormat="1" applyFont="1" applyFill="1" applyAlignment="1">
      <alignment horizontal="center" vertical="top"/>
    </xf>
    <xf numFmtId="166" fontId="44" fillId="0" borderId="1" xfId="0" applyNumberFormat="1" applyFont="1" applyFill="1" applyBorder="1" applyAlignment="1">
      <alignment horizontal="right" vertical="top"/>
    </xf>
    <xf numFmtId="166" fontId="48" fillId="0" borderId="0" xfId="0" applyNumberFormat="1" applyFont="1" applyFill="1" applyAlignment="1">
      <alignment horizontal="right" vertical="top"/>
    </xf>
    <xf numFmtId="166" fontId="48" fillId="0" borderId="0" xfId="0" applyNumberFormat="1" applyFont="1" applyAlignment="1">
      <alignment horizontal="right" vertical="top"/>
    </xf>
    <xf numFmtId="165" fontId="46" fillId="0" borderId="1" xfId="0" applyNumberFormat="1" applyFont="1" applyFill="1" applyBorder="1" applyAlignment="1">
      <alignment horizontal="left" vertical="top"/>
    </xf>
    <xf numFmtId="165" fontId="44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/>
    </xf>
    <xf numFmtId="165" fontId="44" fillId="0" borderId="1" xfId="0" applyNumberFormat="1" applyFont="1" applyFill="1" applyBorder="1" applyAlignment="1">
      <alignment horizontal="left"/>
    </xf>
    <xf numFmtId="0" fontId="48" fillId="0" borderId="0" xfId="0" applyNumberFormat="1" applyFont="1" applyAlignment="1">
      <alignment horizontal="left" vertical="top"/>
    </xf>
    <xf numFmtId="0" fontId="48" fillId="0" borderId="0" xfId="0" applyNumberFormat="1" applyFont="1" applyFill="1" applyAlignment="1">
      <alignment horizontal="left" vertical="top"/>
    </xf>
    <xf numFmtId="0" fontId="48" fillId="0" borderId="0" xfId="0" applyFont="1" applyAlignment="1">
      <alignment horizontal="left" vertical="top"/>
    </xf>
    <xf numFmtId="0" fontId="47" fillId="0" borderId="0" xfId="0" applyNumberFormat="1" applyFont="1" applyFill="1" applyAlignment="1">
      <alignment horizontal="center" vertical="top"/>
    </xf>
    <xf numFmtId="0" fontId="47" fillId="0" borderId="0" xfId="0" applyFont="1" applyAlignment="1">
      <alignment horizontal="center" vertical="top"/>
    </xf>
    <xf numFmtId="166" fontId="44" fillId="0" borderId="0" xfId="0" applyNumberFormat="1" applyFont="1" applyFill="1" applyAlignment="1">
      <alignment horizontal="right" vertical="top"/>
    </xf>
    <xf numFmtId="166" fontId="44" fillId="0" borderId="1" xfId="0" applyNumberFormat="1" applyFont="1" applyFill="1" applyBorder="1" applyAlignment="1">
      <alignment horizontal="right" vertical="center"/>
    </xf>
    <xf numFmtId="0" fontId="44" fillId="0" borderId="0" xfId="0" applyFont="1"/>
    <xf numFmtId="165" fontId="44" fillId="0" borderId="0" xfId="481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left"/>
    </xf>
    <xf numFmtId="165" fontId="44" fillId="0" borderId="0" xfId="0" applyNumberFormat="1" applyFont="1" applyAlignment="1">
      <alignment horizontal="right" vertical="top"/>
    </xf>
    <xf numFmtId="174" fontId="44" fillId="0" borderId="0" xfId="0" applyNumberFormat="1" applyFont="1" applyAlignment="1">
      <alignment horizontal="right" vertical="top"/>
    </xf>
    <xf numFmtId="0" fontId="44" fillId="0" borderId="0" xfId="0" applyFont="1" applyAlignment="1">
      <alignment horizontal="right" vertical="top"/>
    </xf>
    <xf numFmtId="0" fontId="44" fillId="0" borderId="0" xfId="0" applyFont="1" applyAlignment="1">
      <alignment vertical="top"/>
    </xf>
    <xf numFmtId="0" fontId="45" fillId="0" borderId="0" xfId="0" applyFont="1" applyAlignment="1">
      <alignment horizontal="center" vertical="top"/>
    </xf>
    <xf numFmtId="166" fontId="44" fillId="0" borderId="0" xfId="482" applyNumberFormat="1" applyFont="1" applyAlignment="1">
      <alignment vertical="top"/>
    </xf>
    <xf numFmtId="0" fontId="48" fillId="0" borderId="0" xfId="482" applyFont="1" applyAlignment="1">
      <alignment vertical="top"/>
    </xf>
    <xf numFmtId="174" fontId="44" fillId="0" borderId="0" xfId="0" applyNumberFormat="1" applyFont="1" applyFill="1" applyAlignment="1">
      <alignment horizontal="right" vertical="top"/>
    </xf>
    <xf numFmtId="0" fontId="44" fillId="0" borderId="0" xfId="0" applyFont="1" applyFill="1" applyAlignment="1">
      <alignment horizontal="right" vertical="top"/>
    </xf>
    <xf numFmtId="0" fontId="45" fillId="0" borderId="0" xfId="0" applyFont="1" applyFill="1" applyAlignment="1">
      <alignment horizontal="center" vertical="top"/>
    </xf>
    <xf numFmtId="176" fontId="44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1" fontId="30" fillId="0" borderId="1" xfId="0" applyNumberFormat="1" applyFont="1" applyFill="1" applyBorder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30" fillId="0" borderId="1" xfId="0" applyNumberFormat="1" applyFont="1" applyFill="1" applyBorder="1" applyAlignment="1">
      <alignment horizontal="center"/>
    </xf>
    <xf numFmtId="165" fontId="49" fillId="0" borderId="1" xfId="0" applyNumberFormat="1" applyFont="1" applyFill="1" applyBorder="1" applyAlignment="1"/>
    <xf numFmtId="174" fontId="30" fillId="0" borderId="1" xfId="0" applyNumberFormat="1" applyFont="1" applyFill="1" applyBorder="1" applyAlignment="1">
      <alignment horizontal="right"/>
    </xf>
    <xf numFmtId="174" fontId="30" fillId="0" borderId="1" xfId="256" applyNumberFormat="1" applyFont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right"/>
    </xf>
    <xf numFmtId="1" fontId="30" fillId="0" borderId="1" xfId="0" applyNumberFormat="1" applyFont="1" applyFill="1" applyBorder="1" applyAlignment="1">
      <alignment horizontal="right"/>
    </xf>
    <xf numFmtId="175" fontId="49" fillId="0" borderId="1" xfId="0" applyNumberFormat="1" applyFont="1" applyBorder="1" applyAlignment="1">
      <alignment vertical="center"/>
    </xf>
    <xf numFmtId="0" fontId="30" fillId="0" borderId="0" xfId="0" applyFont="1"/>
    <xf numFmtId="49" fontId="30" fillId="0" borderId="0" xfId="0" applyNumberFormat="1" applyFont="1" applyFill="1"/>
    <xf numFmtId="165" fontId="44" fillId="0" borderId="1" xfId="0" applyNumberFormat="1" applyFont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right" vertical="top" wrapText="1"/>
    </xf>
    <xf numFmtId="1" fontId="3" fillId="0" borderId="1" xfId="0" applyNumberFormat="1" applyFont="1" applyFill="1" applyBorder="1" applyAlignment="1">
      <alignment horizontal="right" vertical="top" wrapText="1"/>
    </xf>
    <xf numFmtId="2" fontId="44" fillId="0" borderId="1" xfId="0" applyNumberFormat="1" applyFont="1" applyFill="1" applyBorder="1" applyAlignment="1">
      <alignment horizontal="right" vertical="top" wrapText="1"/>
    </xf>
    <xf numFmtId="165" fontId="44" fillId="0" borderId="1" xfId="0" applyNumberFormat="1" applyFont="1" applyFill="1" applyBorder="1" applyAlignment="1">
      <alignment horizontal="right" vertical="top" wrapText="1"/>
    </xf>
    <xf numFmtId="1" fontId="44" fillId="0" borderId="1" xfId="0" applyNumberFormat="1" applyFont="1" applyFill="1" applyBorder="1" applyAlignment="1">
      <alignment horizontal="right" vertical="top" wrapText="1"/>
    </xf>
    <xf numFmtId="165" fontId="44" fillId="0" borderId="0" xfId="0" applyNumberFormat="1" applyFont="1" applyFill="1" applyBorder="1" applyAlignment="1">
      <alignment horizontal="right" vertical="top"/>
    </xf>
    <xf numFmtId="2" fontId="44" fillId="0" borderId="0" xfId="0" applyNumberFormat="1" applyFont="1" applyFill="1" applyBorder="1" applyAlignment="1">
      <alignment horizontal="right" vertical="top"/>
    </xf>
    <xf numFmtId="165" fontId="44" fillId="0" borderId="0" xfId="0" applyNumberFormat="1" applyFont="1" applyFill="1" applyAlignment="1">
      <alignment horizontal="right" vertical="top"/>
    </xf>
    <xf numFmtId="1" fontId="44" fillId="0" borderId="0" xfId="0" applyNumberFormat="1" applyFont="1" applyFill="1" applyBorder="1" applyAlignment="1">
      <alignment horizontal="right" vertical="top"/>
    </xf>
    <xf numFmtId="0" fontId="48" fillId="0" borderId="0" xfId="0" applyNumberFormat="1" applyFont="1" applyAlignment="1">
      <alignment horizontal="right" vertical="top"/>
    </xf>
    <xf numFmtId="165" fontId="48" fillId="0" borderId="0" xfId="0" applyNumberFormat="1" applyFont="1" applyFill="1" applyAlignment="1">
      <alignment horizontal="right" vertical="top"/>
    </xf>
    <xf numFmtId="0" fontId="48" fillId="0" borderId="0" xfId="0" applyNumberFormat="1" applyFont="1" applyFill="1" applyBorder="1" applyAlignment="1">
      <alignment horizontal="right" vertical="top"/>
    </xf>
    <xf numFmtId="0" fontId="48" fillId="0" borderId="0" xfId="0" applyNumberFormat="1" applyFont="1" applyFill="1" applyAlignment="1">
      <alignment horizontal="right" vertical="top"/>
    </xf>
    <xf numFmtId="2" fontId="48" fillId="0" borderId="0" xfId="0" applyNumberFormat="1" applyFont="1" applyAlignment="1">
      <alignment horizontal="right" vertical="top"/>
    </xf>
    <xf numFmtId="165" fontId="48" fillId="0" borderId="0" xfId="0" applyNumberFormat="1" applyFont="1" applyAlignment="1">
      <alignment horizontal="right" vertical="top"/>
    </xf>
    <xf numFmtId="0" fontId="48" fillId="0" borderId="0" xfId="0" applyFont="1" applyAlignment="1">
      <alignment horizontal="right" vertical="top"/>
    </xf>
    <xf numFmtId="0" fontId="44" fillId="0" borderId="1" xfId="0" applyFont="1" applyFill="1" applyBorder="1" applyAlignment="1">
      <alignment horizontal="center" vertical="top"/>
    </xf>
    <xf numFmtId="0" fontId="48" fillId="0" borderId="0" xfId="0" applyNumberFormat="1" applyFont="1" applyBorder="1" applyAlignment="1">
      <alignment vertical="top"/>
    </xf>
    <xf numFmtId="0" fontId="48" fillId="0" borderId="0" xfId="0" applyNumberFormat="1" applyFont="1" applyAlignment="1">
      <alignment horizontal="center" vertical="top"/>
    </xf>
    <xf numFmtId="0" fontId="48" fillId="0" borderId="0" xfId="0" applyNumberFormat="1" applyFont="1" applyAlignment="1">
      <alignment vertical="top"/>
    </xf>
    <xf numFmtId="0" fontId="47" fillId="0" borderId="0" xfId="0" applyNumberFormat="1" applyFont="1" applyBorder="1" applyAlignment="1">
      <alignment horizontal="left" vertical="top"/>
    </xf>
    <xf numFmtId="0" fontId="48" fillId="0" borderId="0" xfId="0" applyNumberFormat="1" applyFont="1" applyFill="1" applyBorder="1" applyAlignment="1">
      <alignment vertical="top"/>
    </xf>
    <xf numFmtId="1" fontId="48" fillId="0" borderId="0" xfId="0" applyNumberFormat="1" applyFont="1" applyFill="1" applyAlignment="1">
      <alignment horizontal="left" vertical="top" wrapText="1"/>
    </xf>
    <xf numFmtId="49" fontId="48" fillId="0" borderId="0" xfId="0" applyNumberFormat="1" applyFont="1" applyFill="1" applyAlignment="1">
      <alignment horizontal="left" vertical="top" wrapText="1"/>
    </xf>
    <xf numFmtId="165" fontId="48" fillId="0" borderId="0" xfId="0" applyNumberFormat="1" applyFont="1" applyFill="1" applyAlignment="1">
      <alignment horizontal="center" vertical="top"/>
    </xf>
    <xf numFmtId="0" fontId="48" fillId="0" borderId="0" xfId="0" applyNumberFormat="1" applyFont="1" applyFill="1" applyAlignment="1">
      <alignment vertical="top"/>
    </xf>
    <xf numFmtId="0" fontId="48" fillId="0" borderId="0" xfId="0" applyNumberFormat="1" applyFont="1" applyFill="1" applyBorder="1" applyAlignment="1">
      <alignment horizontal="left" vertical="top"/>
    </xf>
    <xf numFmtId="0" fontId="48" fillId="0" borderId="0" xfId="0" applyFont="1" applyBorder="1" applyAlignment="1">
      <alignment vertical="top"/>
    </xf>
    <xf numFmtId="1" fontId="48" fillId="0" borderId="0" xfId="0" applyNumberFormat="1" applyFont="1" applyAlignment="1">
      <alignment horizontal="left" vertical="top" wrapText="1"/>
    </xf>
    <xf numFmtId="49" fontId="48" fillId="0" borderId="0" xfId="0" applyNumberFormat="1" applyFont="1" applyAlignment="1">
      <alignment horizontal="left" vertical="top" wrapText="1"/>
    </xf>
    <xf numFmtId="0" fontId="47" fillId="0" borderId="0" xfId="0" applyFont="1" applyAlignment="1">
      <alignment horizontal="left" vertical="top"/>
    </xf>
    <xf numFmtId="165" fontId="48" fillId="0" borderId="0" xfId="0" applyNumberFormat="1" applyFont="1" applyAlignment="1">
      <alignment horizontal="center" vertical="top"/>
    </xf>
    <xf numFmtId="0" fontId="48" fillId="0" borderId="0" xfId="0" applyFont="1" applyAlignment="1">
      <alignment horizontal="center" vertical="top"/>
    </xf>
    <xf numFmtId="0" fontId="48" fillId="0" borderId="0" xfId="0" applyFont="1" applyAlignment="1">
      <alignment vertical="top"/>
    </xf>
    <xf numFmtId="0" fontId="3" fillId="0" borderId="1" xfId="0" applyNumberFormat="1" applyFont="1" applyFill="1" applyBorder="1" applyAlignment="1">
      <alignment horizontal="center" vertical="top"/>
    </xf>
    <xf numFmtId="0" fontId="44" fillId="0" borderId="1" xfId="0" applyNumberFormat="1" applyFont="1" applyFill="1" applyBorder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1" fontId="44" fillId="0" borderId="1" xfId="0" applyNumberFormat="1" applyFont="1" applyFill="1" applyBorder="1" applyAlignment="1">
      <alignment horizontal="center" vertical="top"/>
    </xf>
    <xf numFmtId="49" fontId="44" fillId="0" borderId="1" xfId="0" applyNumberFormat="1" applyFont="1" applyFill="1" applyBorder="1" applyAlignment="1">
      <alignment horizontal="left" vertical="top" wrapText="1"/>
    </xf>
    <xf numFmtId="49" fontId="44" fillId="0" borderId="0" xfId="0" applyNumberFormat="1" applyFont="1" applyFill="1" applyAlignment="1">
      <alignment horizontal="left" vertical="top" wrapText="1"/>
    </xf>
    <xf numFmtId="0" fontId="44" fillId="0" borderId="1" xfId="0" applyNumberFormat="1" applyFont="1" applyFill="1" applyBorder="1" applyAlignment="1">
      <alignment horizontal="left" vertical="top"/>
    </xf>
    <xf numFmtId="0" fontId="44" fillId="0" borderId="0" xfId="0" applyFont="1" applyFill="1" applyAlignment="1">
      <alignment horizontal="left" vertical="top"/>
    </xf>
    <xf numFmtId="0" fontId="44" fillId="0" borderId="0" xfId="0" applyNumberFormat="1" applyFont="1" applyFill="1" applyAlignment="1">
      <alignment horizontal="left" vertical="top"/>
    </xf>
    <xf numFmtId="165" fontId="3" fillId="0" borderId="1" xfId="0" applyNumberFormat="1" applyFont="1" applyFill="1" applyBorder="1" applyAlignment="1">
      <alignment horizontal="right" vertical="top"/>
    </xf>
    <xf numFmtId="49" fontId="44" fillId="0" borderId="1" xfId="0" applyNumberFormat="1" applyFont="1" applyFill="1" applyBorder="1" applyAlignment="1">
      <alignment vertical="top"/>
    </xf>
    <xf numFmtId="165" fontId="44" fillId="0" borderId="1" xfId="0" applyNumberFormat="1" applyFont="1" applyFill="1" applyBorder="1" applyAlignment="1">
      <alignment vertical="top"/>
    </xf>
    <xf numFmtId="174" fontId="44" fillId="0" borderId="1" xfId="256" applyNumberFormat="1" applyFont="1" applyFill="1" applyBorder="1" applyAlignment="1">
      <alignment horizontal="center" vertical="top"/>
    </xf>
    <xf numFmtId="174" fontId="44" fillId="0" borderId="1" xfId="0" applyNumberFormat="1" applyFont="1" applyFill="1" applyBorder="1" applyAlignment="1">
      <alignment horizontal="right" vertical="top"/>
    </xf>
    <xf numFmtId="165" fontId="44" fillId="0" borderId="1" xfId="0" applyNumberFormat="1" applyFont="1" applyFill="1" applyBorder="1" applyAlignment="1">
      <alignment horizontal="right" vertical="top"/>
    </xf>
    <xf numFmtId="1" fontId="44" fillId="0" borderId="1" xfId="0" applyNumberFormat="1" applyFont="1" applyFill="1" applyBorder="1" applyAlignment="1">
      <alignment horizontal="right" vertical="top"/>
    </xf>
    <xf numFmtId="0" fontId="44" fillId="0" borderId="0" xfId="0" applyNumberFormat="1" applyFont="1" applyFill="1" applyAlignment="1">
      <alignment horizontal="center" vertical="top"/>
    </xf>
    <xf numFmtId="166" fontId="44" fillId="0" borderId="0" xfId="0" applyNumberFormat="1" applyFont="1" applyFill="1" applyAlignment="1">
      <alignment vertical="top"/>
    </xf>
    <xf numFmtId="49" fontId="44" fillId="0" borderId="1" xfId="0" applyNumberFormat="1" applyFont="1" applyFill="1" applyBorder="1"/>
    <xf numFmtId="165" fontId="44" fillId="0" borderId="1" xfId="0" applyNumberFormat="1" applyFont="1" applyFill="1" applyBorder="1" applyAlignment="1">
      <alignment horizontal="right"/>
    </xf>
    <xf numFmtId="1" fontId="44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center" vertical="top"/>
    </xf>
    <xf numFmtId="0" fontId="44" fillId="0" borderId="1" xfId="0" applyNumberFormat="1" applyFont="1" applyFill="1" applyBorder="1" applyAlignment="1">
      <alignment vertical="top" wrapText="1"/>
    </xf>
    <xf numFmtId="0" fontId="44" fillId="0" borderId="1" xfId="0" applyFont="1" applyFill="1" applyBorder="1"/>
    <xf numFmtId="165" fontId="44" fillId="0" borderId="1" xfId="0" applyNumberFormat="1" applyFont="1" applyFill="1" applyBorder="1" applyAlignment="1">
      <alignment horizontal="center" vertical="top"/>
    </xf>
    <xf numFmtId="0" fontId="44" fillId="0" borderId="1" xfId="0" applyNumberFormat="1" applyFont="1" applyFill="1" applyBorder="1" applyAlignment="1">
      <alignment vertical="top"/>
    </xf>
    <xf numFmtId="0" fontId="44" fillId="0" borderId="1" xfId="0" applyFont="1" applyFill="1" applyBorder="1" applyAlignment="1">
      <alignment vertical="top"/>
    </xf>
    <xf numFmtId="165" fontId="4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74" fontId="3" fillId="0" borderId="1" xfId="0" applyNumberFormat="1" applyFont="1" applyFill="1" applyBorder="1" applyAlignment="1">
      <alignment horizontal="left" vertical="top" wrapText="1"/>
    </xf>
    <xf numFmtId="174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7" fillId="0" borderId="0" xfId="0" applyNumberFormat="1" applyFont="1" applyAlignment="1">
      <alignment horizontal="center" vertical="top"/>
    </xf>
    <xf numFmtId="0" fontId="47" fillId="0" borderId="0" xfId="0" applyFont="1" applyFill="1" applyAlignment="1">
      <alignment vertical="top"/>
    </xf>
    <xf numFmtId="49" fontId="30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right" vertical="top" wrapText="1"/>
    </xf>
    <xf numFmtId="1" fontId="47" fillId="2" borderId="1" xfId="0" applyNumberFormat="1" applyFont="1" applyFill="1" applyBorder="1" applyAlignment="1">
      <alignment horizontal="center" vertical="center"/>
    </xf>
    <xf numFmtId="166" fontId="47" fillId="2" borderId="1" xfId="0" applyNumberFormat="1" applyFont="1" applyFill="1" applyBorder="1" applyAlignment="1">
      <alignment horizontal="center" vertical="center" wrapText="1"/>
    </xf>
    <xf numFmtId="1" fontId="47" fillId="2" borderId="1" xfId="0" applyNumberFormat="1" applyFont="1" applyFill="1" applyBorder="1" applyAlignment="1">
      <alignment horizontal="center" vertical="center" wrapText="1"/>
    </xf>
    <xf numFmtId="165" fontId="47" fillId="2" borderId="1" xfId="0" applyNumberFormat="1" applyFont="1" applyFill="1" applyBorder="1" applyAlignment="1">
      <alignment horizontal="center" vertical="center" wrapText="1"/>
    </xf>
    <xf numFmtId="2" fontId="47" fillId="2" borderId="1" xfId="0" applyNumberFormat="1" applyFont="1" applyFill="1" applyBorder="1" applyAlignment="1">
      <alignment horizontal="center" vertical="center" wrapText="1"/>
    </xf>
    <xf numFmtId="165" fontId="50" fillId="2" borderId="1" xfId="0" applyNumberFormat="1" applyFont="1" applyFill="1" applyBorder="1" applyAlignment="1">
      <alignment horizontal="center" vertical="center"/>
    </xf>
    <xf numFmtId="165" fontId="47" fillId="2" borderId="1" xfId="0" applyNumberFormat="1" applyFont="1" applyFill="1" applyBorder="1" applyAlignment="1">
      <alignment horizontal="center" vertical="center"/>
    </xf>
    <xf numFmtId="165" fontId="50" fillId="2" borderId="1" xfId="0" applyNumberFormat="1" applyFont="1" applyFill="1" applyBorder="1" applyAlignment="1">
      <alignment horizontal="center" vertical="center" wrapText="1"/>
    </xf>
    <xf numFmtId="1" fontId="47" fillId="2" borderId="1" xfId="384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/>
    </xf>
    <xf numFmtId="1" fontId="53" fillId="2" borderId="1" xfId="0" applyNumberFormat="1" applyFont="1" applyFill="1" applyBorder="1" applyAlignment="1">
      <alignment horizontal="center" vertical="center" wrapText="1"/>
    </xf>
    <xf numFmtId="164" fontId="48" fillId="0" borderId="0" xfId="1" applyFont="1" applyFill="1" applyAlignment="1">
      <alignment horizontal="center" vertical="top"/>
    </xf>
    <xf numFmtId="165" fontId="44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44" fillId="0" borderId="0" xfId="0" applyNumberFormat="1" applyFont="1" applyFill="1" applyBorder="1" applyAlignment="1">
      <alignment horizontal="center" vertical="top"/>
    </xf>
    <xf numFmtId="2" fontId="48" fillId="0" borderId="0" xfId="0" applyNumberFormat="1" applyFont="1" applyAlignment="1">
      <alignment horizontal="left" vertical="top"/>
    </xf>
    <xf numFmtId="2" fontId="47" fillId="2" borderId="1" xfId="0" applyNumberFormat="1" applyFont="1" applyFill="1" applyBorder="1" applyAlignment="1">
      <alignment horizontal="left" vertical="center" wrapText="1"/>
    </xf>
    <xf numFmtId="174" fontId="44" fillId="0" borderId="1" xfId="0" applyNumberFormat="1" applyFont="1" applyFill="1" applyBorder="1" applyAlignment="1">
      <alignment horizontal="left"/>
    </xf>
    <xf numFmtId="2" fontId="44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65" fontId="44" fillId="0" borderId="0" xfId="0" applyNumberFormat="1" applyFont="1" applyFill="1" applyBorder="1" applyAlignment="1">
      <alignment horizontal="left" vertical="top"/>
    </xf>
    <xf numFmtId="174" fontId="44" fillId="0" borderId="1" xfId="0" applyNumberFormat="1" applyFont="1" applyFill="1" applyBorder="1" applyAlignment="1">
      <alignment horizontal="left" vertical="center"/>
    </xf>
    <xf numFmtId="2" fontId="44" fillId="0" borderId="0" xfId="0" applyNumberFormat="1" applyFont="1" applyFill="1" applyBorder="1" applyAlignment="1">
      <alignment horizontal="left" vertical="top"/>
    </xf>
    <xf numFmtId="1" fontId="44" fillId="0" borderId="0" xfId="0" applyNumberFormat="1" applyFont="1" applyFill="1" applyBorder="1" applyAlignment="1">
      <alignment horizontal="left" vertical="top"/>
    </xf>
    <xf numFmtId="0" fontId="47" fillId="0" borderId="0" xfId="0" applyFont="1" applyFill="1"/>
    <xf numFmtId="0" fontId="55" fillId="0" borderId="0" xfId="0" applyFont="1"/>
  </cellXfs>
  <cellStyles count="483">
    <cellStyle name=" 1" xfId="7"/>
    <cellStyle name="_+  л2  PUNKT-2005 для Байкала" xfId="8"/>
    <cellStyle name="_+  л4  ДД  Коорд п-б Чарского" xfId="9"/>
    <cellStyle name="_+  л5  ДД  Коорд п-б Онотского" xfId="10"/>
    <cellStyle name="_Лист1" xfId="11"/>
    <cellStyle name="_Лист1_вопросы Як-Маг ответ 5 ноя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Акцент1 2" xfId="20"/>
    <cellStyle name="20% — акцент1 2" xfId="19"/>
    <cellStyle name="20% - Акцент1 2 2" xfId="21"/>
    <cellStyle name="20% - Акцент1 2 3" xfId="22"/>
    <cellStyle name="20% - Акцент1 2 4" xfId="23"/>
    <cellStyle name="20% - Акцент1 2_0  К-Азерб-2011+Лпроверка" xfId="24"/>
    <cellStyle name="20% - Акцент1 3" xfId="25"/>
    <cellStyle name="20% — акцент1 3" xfId="463"/>
    <cellStyle name="20% - Акцент1 3 2" xfId="26"/>
    <cellStyle name="20% - Акцент1 3_0  К-Азерб-2011+Лпроверка" xfId="27"/>
    <cellStyle name="20% - Акцент1 4" xfId="28"/>
    <cellStyle name="20% - Акцент1 5" xfId="29"/>
    <cellStyle name="20% - Акцент1 6" xfId="30"/>
    <cellStyle name="20% - Акцент2 2" xfId="32"/>
    <cellStyle name="20% — акцент2 2" xfId="31"/>
    <cellStyle name="20% - Акцент2 2 2" xfId="33"/>
    <cellStyle name="20% - Акцент2 2 3" xfId="34"/>
    <cellStyle name="20% - Акцент2 2 4" xfId="35"/>
    <cellStyle name="20% - Акцент2 2_0  К-Азерб-2011+Лпроверка" xfId="36"/>
    <cellStyle name="20% - Акцент2 3" xfId="37"/>
    <cellStyle name="20% — акцент2 3" xfId="464"/>
    <cellStyle name="20% - Акцент2 3 2" xfId="38"/>
    <cellStyle name="20% - Акцент2 3_0  К-Азерб-2011+Лпроверка" xfId="39"/>
    <cellStyle name="20% - Акцент2 4" xfId="40"/>
    <cellStyle name="20% - Акцент2 5" xfId="41"/>
    <cellStyle name="20% - Акцент2 6" xfId="42"/>
    <cellStyle name="20% - Акцент3 2" xfId="44"/>
    <cellStyle name="20% — акцент3 2" xfId="43"/>
    <cellStyle name="20% - Акцент3 2 2" xfId="45"/>
    <cellStyle name="20% - Акцент3 2 3" xfId="46"/>
    <cellStyle name="20% - Акцент3 2 4" xfId="47"/>
    <cellStyle name="20% - Акцент3 2_0  К-Азерб-2011+Лпроверка" xfId="48"/>
    <cellStyle name="20% - Акцент3 3" xfId="49"/>
    <cellStyle name="20% — акцент3 3" xfId="465"/>
    <cellStyle name="20% - Акцент3 3 2" xfId="50"/>
    <cellStyle name="20% - Акцент3 3_0  К-Азерб-2011+Лпроверка" xfId="51"/>
    <cellStyle name="20% - Акцент3 4" xfId="52"/>
    <cellStyle name="20% - Акцент3 5" xfId="53"/>
    <cellStyle name="20% - Акцент3 6" xfId="54"/>
    <cellStyle name="20% - Акцент4 2" xfId="56"/>
    <cellStyle name="20% — акцент4 2" xfId="55"/>
    <cellStyle name="20% - Акцент4 2 2" xfId="57"/>
    <cellStyle name="20% - Акцент4 2 3" xfId="58"/>
    <cellStyle name="20% - Акцент4 2 4" xfId="59"/>
    <cellStyle name="20% - Акцент4 2_0  К-Азерб-2011+Лпроверка" xfId="60"/>
    <cellStyle name="20% - Акцент4 3" xfId="61"/>
    <cellStyle name="20% — акцент4 3" xfId="466"/>
    <cellStyle name="20% - Акцент4 3 2" xfId="62"/>
    <cellStyle name="20% - Акцент4 3_0  К-Азерб-2011+Лпроверка" xfId="63"/>
    <cellStyle name="20% - Акцент4 4" xfId="64"/>
    <cellStyle name="20% - Акцент4 5" xfId="65"/>
    <cellStyle name="20% - Акцент4 6" xfId="66"/>
    <cellStyle name="20% - Акцент5 2" xfId="68"/>
    <cellStyle name="20% — акцент5 2" xfId="67"/>
    <cellStyle name="20% - Акцент5 2 2" xfId="69"/>
    <cellStyle name="20% - Акцент5 2 3" xfId="70"/>
    <cellStyle name="20% - Акцент5 2 4" xfId="71"/>
    <cellStyle name="20% - Акцент5 2_0  К-Азерб-2011+Лпроверка" xfId="72"/>
    <cellStyle name="20% - Акцент5 3" xfId="73"/>
    <cellStyle name="20% — акцент5 3" xfId="467"/>
    <cellStyle name="20% - Акцент5 3 2" xfId="74"/>
    <cellStyle name="20% - Акцент5 3_0  К-Азерб-2011+Лпроверка" xfId="75"/>
    <cellStyle name="20% - Акцент5 4" xfId="76"/>
    <cellStyle name="20% - Акцент5 5" xfId="77"/>
    <cellStyle name="20% - Акцент5 6" xfId="78"/>
    <cellStyle name="20% - Акцент6 2" xfId="80"/>
    <cellStyle name="20% — акцент6 2" xfId="79"/>
    <cellStyle name="20% - Акцент6 2 2" xfId="81"/>
    <cellStyle name="20% - Акцент6 2 3" xfId="82"/>
    <cellStyle name="20% - Акцент6 2 4" xfId="83"/>
    <cellStyle name="20% - Акцент6 2_0  К-Азерб-2011+Лпроверка" xfId="84"/>
    <cellStyle name="20% - Акцент6 3" xfId="85"/>
    <cellStyle name="20% — акцент6 3" xfId="468"/>
    <cellStyle name="20% - Акцент6 3 2" xfId="86"/>
    <cellStyle name="20% - Акцент6 3_0  К-Азерб-2011+Лпроверка" xfId="87"/>
    <cellStyle name="20% - Акцент6 4" xfId="88"/>
    <cellStyle name="20% - Акцент6 5" xfId="89"/>
    <cellStyle name="20% - Акцент6 6" xfId="90"/>
    <cellStyle name="40% - Accent1" xfId="91"/>
    <cellStyle name="40% - Accent2" xfId="92"/>
    <cellStyle name="40% - Accent3" xfId="93"/>
    <cellStyle name="40% - Accent4" xfId="94"/>
    <cellStyle name="40% - Accent5" xfId="95"/>
    <cellStyle name="40% - Accent6" xfId="96"/>
    <cellStyle name="40% - Акцент1 2" xfId="98"/>
    <cellStyle name="40% — акцент1 2" xfId="97"/>
    <cellStyle name="40% - Акцент1 2 2" xfId="99"/>
    <cellStyle name="40% - Акцент1 2 3" xfId="100"/>
    <cellStyle name="40% - Акцент1 2 4" xfId="101"/>
    <cellStyle name="40% - Акцент1 2_0  К-Азерб-2011+Лпроверка" xfId="102"/>
    <cellStyle name="40% - Акцент1 3" xfId="103"/>
    <cellStyle name="40% — акцент1 3" xfId="469"/>
    <cellStyle name="40% - Акцент1 3 2" xfId="104"/>
    <cellStyle name="40% - Акцент1 3_0  К-Азерб-2011+Лпроверка" xfId="105"/>
    <cellStyle name="40% - Акцент1 4" xfId="106"/>
    <cellStyle name="40% - Акцент1 5" xfId="107"/>
    <cellStyle name="40% - Акцент1 6" xfId="108"/>
    <cellStyle name="40% - Акцент2 2" xfId="110"/>
    <cellStyle name="40% — акцент2 2" xfId="109"/>
    <cellStyle name="40% - Акцент2 2 2" xfId="111"/>
    <cellStyle name="40% - Акцент2 2 3" xfId="112"/>
    <cellStyle name="40% - Акцент2 2 4" xfId="113"/>
    <cellStyle name="40% - Акцент2 2_0  К-Азерб-2011+Лпроверка" xfId="114"/>
    <cellStyle name="40% - Акцент2 3" xfId="115"/>
    <cellStyle name="40% — акцент2 3" xfId="470"/>
    <cellStyle name="40% - Акцент2 3 2" xfId="116"/>
    <cellStyle name="40% - Акцент2 3_0  К-Азерб-2011+Лпроверка" xfId="117"/>
    <cellStyle name="40% - Акцент2 4" xfId="118"/>
    <cellStyle name="40% - Акцент2 5" xfId="119"/>
    <cellStyle name="40% - Акцент2 6" xfId="120"/>
    <cellStyle name="40% - Акцент3 2" xfId="122"/>
    <cellStyle name="40% — акцент3 2" xfId="121"/>
    <cellStyle name="40% - Акцент3 2 2" xfId="123"/>
    <cellStyle name="40% - Акцент3 2 3" xfId="124"/>
    <cellStyle name="40% - Акцент3 2 4" xfId="125"/>
    <cellStyle name="40% - Акцент3 2_0  К-Азерб-2011+Лпроверка" xfId="126"/>
    <cellStyle name="40% - Акцент3 3" xfId="127"/>
    <cellStyle name="40% — акцент3 3" xfId="471"/>
    <cellStyle name="40% - Акцент3 3 2" xfId="128"/>
    <cellStyle name="40% - Акцент3 3_0  К-Азерб-2011+Лпроверка" xfId="129"/>
    <cellStyle name="40% - Акцент3 4" xfId="130"/>
    <cellStyle name="40% - Акцент3 5" xfId="131"/>
    <cellStyle name="40% - Акцент3 6" xfId="132"/>
    <cellStyle name="40% - Акцент4 2" xfId="134"/>
    <cellStyle name="40% — акцент4 2" xfId="133"/>
    <cellStyle name="40% - Акцент4 2 2" xfId="135"/>
    <cellStyle name="40% - Акцент4 2 3" xfId="136"/>
    <cellStyle name="40% - Акцент4 2 4" xfId="137"/>
    <cellStyle name="40% - Акцент4 2_0  К-Азерб-2011+Лпроверка" xfId="138"/>
    <cellStyle name="40% - Акцент4 3" xfId="139"/>
    <cellStyle name="40% — акцент4 3" xfId="472"/>
    <cellStyle name="40% - Акцент4 3 2" xfId="140"/>
    <cellStyle name="40% - Акцент4 3_0  К-Азерб-2011+Лпроверка" xfId="141"/>
    <cellStyle name="40% - Акцент4 4" xfId="142"/>
    <cellStyle name="40% - Акцент4 5" xfId="143"/>
    <cellStyle name="40% - Акцент4 6" xfId="144"/>
    <cellStyle name="40% - Акцент5 2" xfId="146"/>
    <cellStyle name="40% — акцент5 2" xfId="145"/>
    <cellStyle name="40% - Акцент5 2 2" xfId="147"/>
    <cellStyle name="40% - Акцент5 2 3" xfId="148"/>
    <cellStyle name="40% - Акцент5 2 4" xfId="149"/>
    <cellStyle name="40% - Акцент5 2_0  К-Азерб-2011+Лпроверка" xfId="150"/>
    <cellStyle name="40% - Акцент5 3" xfId="151"/>
    <cellStyle name="40% — акцент5 3" xfId="473"/>
    <cellStyle name="40% - Акцент5 3 2" xfId="152"/>
    <cellStyle name="40% - Акцент5 3_0  К-Азерб-2011+Лпроверка" xfId="153"/>
    <cellStyle name="40% - Акцент5 4" xfId="154"/>
    <cellStyle name="40% - Акцент5 5" xfId="155"/>
    <cellStyle name="40% - Акцент5 6" xfId="156"/>
    <cellStyle name="40% - Акцент6 2" xfId="158"/>
    <cellStyle name="40% — акцент6 2" xfId="157"/>
    <cellStyle name="40% - Акцент6 2 2" xfId="159"/>
    <cellStyle name="40% - Акцент6 2 3" xfId="160"/>
    <cellStyle name="40% - Акцент6 2 4" xfId="161"/>
    <cellStyle name="40% - Акцент6 2_0  К-Азерб-2011+Лпроверка" xfId="162"/>
    <cellStyle name="40% - Акцент6 3" xfId="163"/>
    <cellStyle name="40% — акцент6 3" xfId="474"/>
    <cellStyle name="40% - Акцент6 3 2" xfId="164"/>
    <cellStyle name="40% - Акцент6 3_0  К-Азерб-2011+Лпроверка" xfId="165"/>
    <cellStyle name="40% - Акцент6 4" xfId="166"/>
    <cellStyle name="40% - Акцент6 5" xfId="167"/>
    <cellStyle name="40% - Акцент6 6" xfId="168"/>
    <cellStyle name="60% - Accent1" xfId="169"/>
    <cellStyle name="60% - Accent2" xfId="170"/>
    <cellStyle name="60% - Accent3" xfId="171"/>
    <cellStyle name="60% - Accent4" xfId="172"/>
    <cellStyle name="60% - Accent5" xfId="173"/>
    <cellStyle name="60% - Accent6" xfId="174"/>
    <cellStyle name="60% - Акцент1 2" xfId="176"/>
    <cellStyle name="60% — акцент1 2" xfId="175"/>
    <cellStyle name="60% - Акцент1 2 2" xfId="177"/>
    <cellStyle name="60% - Акцент1 2_0  К-Азерб-2011+Лпроверка" xfId="178"/>
    <cellStyle name="60% - Акцент1 3" xfId="179"/>
    <cellStyle name="60% — акцент1 3" xfId="475"/>
    <cellStyle name="60% - Акцент1 3 2" xfId="180"/>
    <cellStyle name="60% - Акцент1 3_0  К-Азерб-2011+Лпроверка" xfId="181"/>
    <cellStyle name="60% - Акцент2 2" xfId="183"/>
    <cellStyle name="60% — акцент2 2" xfId="182"/>
    <cellStyle name="60% - Акцент2 2 2" xfId="184"/>
    <cellStyle name="60% - Акцент2 2_0  К-Азерб-2011+Лпроверка" xfId="185"/>
    <cellStyle name="60% - Акцент2 3" xfId="186"/>
    <cellStyle name="60% — акцент2 3" xfId="476"/>
    <cellStyle name="60% - Акцент2 3 2" xfId="187"/>
    <cellStyle name="60% - Акцент2 3_0  К-Азерб-2011+Лпроверка" xfId="188"/>
    <cellStyle name="60% - Акцент3 2" xfId="190"/>
    <cellStyle name="60% — акцент3 2" xfId="189"/>
    <cellStyle name="60% - Акцент3 2 2" xfId="191"/>
    <cellStyle name="60% - Акцент3 2_0  К-Азерб-2011+Лпроверка" xfId="192"/>
    <cellStyle name="60% - Акцент3 3" xfId="193"/>
    <cellStyle name="60% — акцент3 3" xfId="477"/>
    <cellStyle name="60% - Акцент3 3 2" xfId="194"/>
    <cellStyle name="60% - Акцент3 3_0  К-Азерб-2011+Лпроверка" xfId="195"/>
    <cellStyle name="60% - Акцент4 2" xfId="197"/>
    <cellStyle name="60% — акцент4 2" xfId="196"/>
    <cellStyle name="60% - Акцент4 2 2" xfId="198"/>
    <cellStyle name="60% - Акцент4 2_0  К-Азерб-2011+Лпроверка" xfId="199"/>
    <cellStyle name="60% - Акцент4 3" xfId="200"/>
    <cellStyle name="60% — акцент4 3" xfId="478"/>
    <cellStyle name="60% - Акцент4 3 2" xfId="201"/>
    <cellStyle name="60% - Акцент4 3_0  К-Азерб-2011+Лпроверка" xfId="202"/>
    <cellStyle name="60% - Акцент5 2" xfId="204"/>
    <cellStyle name="60% — акцент5 2" xfId="203"/>
    <cellStyle name="60% - Акцент5 2 2" xfId="205"/>
    <cellStyle name="60% - Акцент5 2_0  К-Азерб-2011+Лпроверка" xfId="206"/>
    <cellStyle name="60% - Акцент5 3" xfId="207"/>
    <cellStyle name="60% — акцент5 3" xfId="479"/>
    <cellStyle name="60% - Акцент5 3 2" xfId="208"/>
    <cellStyle name="60% - Акцент5 3_0  К-Азерб-2011+Лпроверка" xfId="209"/>
    <cellStyle name="60% - Акцент6 2" xfId="211"/>
    <cellStyle name="60% — акцент6 2" xfId="210"/>
    <cellStyle name="60% - Акцент6 2 2" xfId="212"/>
    <cellStyle name="60% - Акцент6 2_0  К-Азерб-2011+Лпроверка" xfId="213"/>
    <cellStyle name="60% - Акцент6 3" xfId="214"/>
    <cellStyle name="60% — акцент6 3" xfId="480"/>
    <cellStyle name="60% - Акцент6 3 2" xfId="215"/>
    <cellStyle name="60% - Акцент6 3_0  К-Азерб-2011+Лпроверка" xfId="216"/>
    <cellStyle name="Accent1" xfId="217"/>
    <cellStyle name="Accent2" xfId="218"/>
    <cellStyle name="Accent3" xfId="219"/>
    <cellStyle name="Accent4" xfId="220"/>
    <cellStyle name="Accent5" xfId="221"/>
    <cellStyle name="Accent6" xfId="222"/>
    <cellStyle name="Bad" xfId="223"/>
    <cellStyle name="Bad 1" xfId="224"/>
    <cellStyle name="Bad_catalog_2018_взрывы  от Лены" xfId="225"/>
    <cellStyle name="Calculation" xfId="226"/>
    <cellStyle name="Category" xfId="227"/>
    <cellStyle name="Check Cell" xfId="228"/>
    <cellStyle name="Comma [0]_laroux" xfId="229"/>
    <cellStyle name="Comma 2" xfId="230"/>
    <cellStyle name="Comma 2 2" xfId="231"/>
    <cellStyle name="Comma 2_Воронеж2016_Л_окт13" xfId="232"/>
    <cellStyle name="Comma_laroux" xfId="233"/>
    <cellStyle name="Currency [0]_laroux" xfId="234"/>
    <cellStyle name="Currency_laroux" xfId="235"/>
    <cellStyle name="Excel Built-in Normal" xfId="236"/>
    <cellStyle name="Explanatory Text" xfId="237"/>
    <cellStyle name="Flag" xfId="238"/>
    <cellStyle name="Good" xfId="239"/>
    <cellStyle name="Good 2" xfId="240"/>
    <cellStyle name="Good_catalog_2018_взрывы  от Лены" xfId="241"/>
    <cellStyle name="Heading 1" xfId="242"/>
    <cellStyle name="Heading 1 3" xfId="243"/>
    <cellStyle name="Heading 2" xfId="244"/>
    <cellStyle name="Heading 2 4" xfId="245"/>
    <cellStyle name="Heading 3" xfId="246"/>
    <cellStyle name="Heading 4" xfId="247"/>
    <cellStyle name="Heading2" xfId="248"/>
    <cellStyle name="Heading3" xfId="249"/>
    <cellStyle name="Horizontal" xfId="250"/>
    <cellStyle name="Input" xfId="251"/>
    <cellStyle name="Linked Cell" xfId="252"/>
    <cellStyle name="Neutral" xfId="253"/>
    <cellStyle name="Neutral 5" xfId="254"/>
    <cellStyle name="Neutral_catalog_2018_взрывы  от Лены" xfId="255"/>
    <cellStyle name="Normal 2" xfId="256"/>
    <cellStyle name="Normal 2 2" xfId="462"/>
    <cellStyle name="Normal_05_Дагестан_отч1" xfId="6"/>
    <cellStyle name="Normal1" xfId="257"/>
    <cellStyle name="Note" xfId="258"/>
    <cellStyle name="Note 6" xfId="259"/>
    <cellStyle name="Note_catalog_2018_взрывы  от Лены" xfId="260"/>
    <cellStyle name="Option" xfId="261"/>
    <cellStyle name="OptionHeading" xfId="262"/>
    <cellStyle name="Output" xfId="263"/>
    <cellStyle name="Price" xfId="264"/>
    <cellStyle name="TableStyleLight1" xfId="265"/>
    <cellStyle name="Title" xfId="266"/>
    <cellStyle name="Total" xfId="267"/>
    <cellStyle name="Unit" xfId="268"/>
    <cellStyle name="Vertical" xfId="269"/>
    <cellStyle name="Warning Text" xfId="270"/>
    <cellStyle name="Акцент1 2" xfId="271"/>
    <cellStyle name="Акцент1 2 2" xfId="272"/>
    <cellStyle name="Акцент1 2_0  К-Азерб-2011+Лпроверка" xfId="273"/>
    <cellStyle name="Акцент1 3" xfId="274"/>
    <cellStyle name="Акцент1 3 2" xfId="275"/>
    <cellStyle name="Акцент1 3_0  К-Азерб-2011+Лпроверка" xfId="276"/>
    <cellStyle name="Акцент2 2" xfId="277"/>
    <cellStyle name="Акцент2 2 2" xfId="278"/>
    <cellStyle name="Акцент2 2_0  К-Азерб-2011+Лпроверка" xfId="279"/>
    <cellStyle name="Акцент2 3" xfId="280"/>
    <cellStyle name="Акцент2 3 2" xfId="281"/>
    <cellStyle name="Акцент2 3_0  К-Азерб-2011+Лпроверка" xfId="282"/>
    <cellStyle name="Акцент3 2" xfId="283"/>
    <cellStyle name="Акцент3 2 2" xfId="284"/>
    <cellStyle name="Акцент3 2_0  К-Азерб-2011+Лпроверка" xfId="285"/>
    <cellStyle name="Акцент3 3" xfId="286"/>
    <cellStyle name="Акцент3 3 2" xfId="287"/>
    <cellStyle name="Акцент3 3_0  К-Азерб-2011+Лпроверка" xfId="288"/>
    <cellStyle name="Акцент4 2" xfId="289"/>
    <cellStyle name="Акцент4 2 2" xfId="290"/>
    <cellStyle name="Акцент4 2_0  К-Азерб-2011+Лпроверка" xfId="291"/>
    <cellStyle name="Акцент4 3" xfId="292"/>
    <cellStyle name="Акцент4 3 2" xfId="293"/>
    <cellStyle name="Акцент4 3_0  К-Азерб-2011+Лпроверка" xfId="294"/>
    <cellStyle name="Акцент5 2" xfId="295"/>
    <cellStyle name="Акцент5 2 2" xfId="296"/>
    <cellStyle name="Акцент5 2_0  К-Азерб-2011+Лпроверка" xfId="297"/>
    <cellStyle name="Акцент5 3" xfId="298"/>
    <cellStyle name="Акцент5 3 2" xfId="299"/>
    <cellStyle name="Акцент5 3_0  К-Азерб-2011+Лпроверка" xfId="300"/>
    <cellStyle name="Акцент6 2" xfId="301"/>
    <cellStyle name="Акцент6 2 2" xfId="302"/>
    <cellStyle name="Акцент6 2_0  К-Азерб-2011+Лпроверка" xfId="303"/>
    <cellStyle name="Акцент6 3" xfId="304"/>
    <cellStyle name="Акцент6 3 2" xfId="305"/>
    <cellStyle name="Акцент6 3_0  К-Азерб-2011+Лпроверка" xfId="306"/>
    <cellStyle name="Ввод  2" xfId="307"/>
    <cellStyle name="Ввод  2 2" xfId="308"/>
    <cellStyle name="Ввод  2_0  К-Азерб-2011+Лпроверка" xfId="309"/>
    <cellStyle name="Ввод  3" xfId="310"/>
    <cellStyle name="Ввод  3 2" xfId="311"/>
    <cellStyle name="Ввод  3_0  К-Азерб-2011+Лпроверка" xfId="312"/>
    <cellStyle name="Вывод 2" xfId="313"/>
    <cellStyle name="Вывод 2 2" xfId="314"/>
    <cellStyle name="Вывод 2_0  К-Азерб-2011+Лпроверка" xfId="315"/>
    <cellStyle name="Вывод 3" xfId="316"/>
    <cellStyle name="Вывод 3 2" xfId="317"/>
    <cellStyle name="Вывод 3_0  К-Азерб-2011+Лпроверка" xfId="318"/>
    <cellStyle name="Вычисление 2" xfId="319"/>
    <cellStyle name="Вычисление 2 2" xfId="320"/>
    <cellStyle name="Вычисление 2_0  К-Азерб-2011+Лпроверка" xfId="321"/>
    <cellStyle name="Вычисление 3" xfId="322"/>
    <cellStyle name="Вычисление 3 2" xfId="323"/>
    <cellStyle name="Вычисление 3_0  К-Азерб-2011+Лпроверка" xfId="324"/>
    <cellStyle name="Гиперссылка 2" xfId="325"/>
    <cellStyle name="Гиперссылка 2 2" xfId="326"/>
    <cellStyle name="Гиперссылка 3" xfId="327"/>
    <cellStyle name="Гиперссылка 4" xfId="328"/>
    <cellStyle name="Денежный" xfId="1" builtinId="4"/>
    <cellStyle name="Заголовок 1 2" xfId="329"/>
    <cellStyle name="Заголовок 1 2 2" xfId="330"/>
    <cellStyle name="Заголовок 1 2_0  К-Азерб-2011+Лпроверка" xfId="331"/>
    <cellStyle name="Заголовок 1 3" xfId="332"/>
    <cellStyle name="Заголовок 1 3 2" xfId="333"/>
    <cellStyle name="Заголовок 1 3_0  К-Азерб-2011+Лпроверка" xfId="334"/>
    <cellStyle name="Заголовок 2 2" xfId="335"/>
    <cellStyle name="Заголовок 2 2 2" xfId="336"/>
    <cellStyle name="Заголовок 2 2_0  К-Азерб-2011+Лпроверка" xfId="337"/>
    <cellStyle name="Заголовок 2 3" xfId="338"/>
    <cellStyle name="Заголовок 2 3 2" xfId="339"/>
    <cellStyle name="Заголовок 2 3_0  К-Азерб-2011+Лпроверка" xfId="340"/>
    <cellStyle name="Заголовок 3 2" xfId="341"/>
    <cellStyle name="Заголовок 3 2 2" xfId="342"/>
    <cellStyle name="Заголовок 3 2_0  К-Азерб-2011+Лпроверка" xfId="343"/>
    <cellStyle name="Заголовок 3 3" xfId="344"/>
    <cellStyle name="Заголовок 3 3 2" xfId="345"/>
    <cellStyle name="Заголовок 3 3_0  К-Азерб-2011+Лпроверка" xfId="346"/>
    <cellStyle name="Заголовок 4 2" xfId="347"/>
    <cellStyle name="Заголовок 4 2 2" xfId="348"/>
    <cellStyle name="Заголовок 4 2_0  К-Азерб-2011+Лпроверка" xfId="349"/>
    <cellStyle name="Заголовок 4 3" xfId="350"/>
    <cellStyle name="Заголовок 4 3 2" xfId="351"/>
    <cellStyle name="Заголовок 4 3_0  К-Азерб-2011+Лпроверка" xfId="352"/>
    <cellStyle name="Заголовок группы" xfId="353"/>
    <cellStyle name="Итог 2" xfId="354"/>
    <cellStyle name="Итог 2 2" xfId="355"/>
    <cellStyle name="Итог 2_0  К-Азерб-2011+Лпроверка" xfId="356"/>
    <cellStyle name="Итог 3" xfId="357"/>
    <cellStyle name="Итог 3 2" xfId="358"/>
    <cellStyle name="Итог 3_0  К-Азерб-2011+Лпроверка" xfId="359"/>
    <cellStyle name="Контрольная ячейка 2" xfId="360"/>
    <cellStyle name="Контрольная ячейка 2 2" xfId="361"/>
    <cellStyle name="Контрольная ячейка 2_0  К-Азерб-2011+Лпроверка" xfId="362"/>
    <cellStyle name="Контрольная ячейка 3" xfId="363"/>
    <cellStyle name="Контрольная ячейка 3 2" xfId="364"/>
    <cellStyle name="Контрольная ячейка 3_0  К-Азерб-2011+Лпроверка" xfId="365"/>
    <cellStyle name="Название 2" xfId="366"/>
    <cellStyle name="Название 2 2" xfId="367"/>
    <cellStyle name="Название 2_0  К-Азерб-2011+Лпроверка" xfId="368"/>
    <cellStyle name="Название 3" xfId="369"/>
    <cellStyle name="Название 3 2" xfId="370"/>
    <cellStyle name="Название 3_0  К-Азерб-2011+Лпроверка" xfId="371"/>
    <cellStyle name="Нейтральный 2" xfId="372"/>
    <cellStyle name="Нейтральный 2 2" xfId="373"/>
    <cellStyle name="Нейтральный 2_0  К-Азерб-2011+Лпроверка" xfId="374"/>
    <cellStyle name="Нейтральный 3" xfId="375"/>
    <cellStyle name="Нейтральный 3 2" xfId="376"/>
    <cellStyle name="Нейтральный 3_0  К-Азерб-2011+Лпроверка" xfId="377"/>
    <cellStyle name="общ_BCDHIK" xfId="378"/>
    <cellStyle name="Обычный" xfId="0" builtinId="0"/>
    <cellStyle name="Обычный 10" xfId="379"/>
    <cellStyle name="Обычный 10 2" xfId="380"/>
    <cellStyle name="Обычный 10_2020-взрывы для карьеров_Л" xfId="381"/>
    <cellStyle name="Обычный 11" xfId="382"/>
    <cellStyle name="Обычный 11 2" xfId="383"/>
    <cellStyle name="Обычный 12" xfId="384"/>
    <cellStyle name="Обычный 13" xfId="385"/>
    <cellStyle name="Обычный 14" xfId="386"/>
    <cellStyle name="Обычный 15" xfId="387"/>
    <cellStyle name="Обычный 2" xfId="4"/>
    <cellStyle name="Обычный 2 2" xfId="388"/>
    <cellStyle name="Обычный 2 2 2" xfId="389"/>
    <cellStyle name="Обычный 2 2 3" xfId="390"/>
    <cellStyle name="Обычный 2 2 4" xfId="391"/>
    <cellStyle name="Обычный 2 2 5" xfId="392"/>
    <cellStyle name="Обычный 2 2 6" xfId="393"/>
    <cellStyle name="Обычный 2 2_catalog_2018_взрывы  от Лены" xfId="394"/>
    <cellStyle name="Обычный 2 3" xfId="395"/>
    <cellStyle name="Обычный 2 4" xfId="396"/>
    <cellStyle name="Обычный 2 5" xfId="397"/>
    <cellStyle name="Обычный 2 6" xfId="398"/>
    <cellStyle name="Обычный 2 7" xfId="399"/>
    <cellStyle name="Обычный 2_03_Arctic-Basin_2020 (от Морозова)" xfId="400"/>
    <cellStyle name="Обычный 3" xfId="401"/>
    <cellStyle name="Обычный 3 2" xfId="402"/>
    <cellStyle name="Обычный 3 2 2" xfId="403"/>
    <cellStyle name="Обычный 3 2_catalog_2018_взрывы  от Лены" xfId="404"/>
    <cellStyle name="Обычный 3 3" xfId="405"/>
    <cellStyle name="Обычный 3 4" xfId="406"/>
    <cellStyle name="Обычный 3 5" xfId="407"/>
    <cellStyle name="Обычный 3_0  К-Азерб-2011+Лпроверка" xfId="408"/>
    <cellStyle name="Обычный 4" xfId="2"/>
    <cellStyle name="Обычный 4 2" xfId="409"/>
    <cellStyle name="Обычный 4_2020-взрывы для карьеров_Л" xfId="410"/>
    <cellStyle name="Обычный 5" xfId="411"/>
    <cellStyle name="Обычный 5 2" xfId="412"/>
    <cellStyle name="Обычный 5 3" xfId="413"/>
    <cellStyle name="Обычный 5_03_Arctic-Basin_2020 (от Морозова)" xfId="414"/>
    <cellStyle name="Обычный 6" xfId="415"/>
    <cellStyle name="Обычный 6 2" xfId="416"/>
    <cellStyle name="Обычный 6 3" xfId="417"/>
    <cellStyle name="Обычный 6_0  К-Азерб-2011+Лпроверка" xfId="418"/>
    <cellStyle name="Обычный 7" xfId="419"/>
    <cellStyle name="Обычный 8" xfId="5"/>
    <cellStyle name="Обычный 9" xfId="3"/>
    <cellStyle name="Обычный_A-C_2011" xfId="482"/>
    <cellStyle name="Обычный_А-С_2012_Л" xfId="481"/>
    <cellStyle name="Плохой 2" xfId="420"/>
    <cellStyle name="Плохой 2 2" xfId="421"/>
    <cellStyle name="Плохой 2_0  К-Азерб-2011+Лпроверка" xfId="422"/>
    <cellStyle name="Плохой 3" xfId="423"/>
    <cellStyle name="Плохой 3 2" xfId="424"/>
    <cellStyle name="Плохой 3_0  К-Азерб-2011+Лпроверка" xfId="425"/>
    <cellStyle name="Пояснение 2" xfId="426"/>
    <cellStyle name="Пояснение 2 2" xfId="427"/>
    <cellStyle name="Пояснение 2_0  К-Азерб-2011+Лпроверка" xfId="428"/>
    <cellStyle name="Пояснение 3" xfId="429"/>
    <cellStyle name="Пояснение 3 2" xfId="430"/>
    <cellStyle name="Пояснение 3_0  К-Азерб-2011+Лпроверка" xfId="431"/>
    <cellStyle name="Примечание 2" xfId="432"/>
    <cellStyle name="Примечание 2 2" xfId="433"/>
    <cellStyle name="Примечание 2 3" xfId="434"/>
    <cellStyle name="Примечание 2 4" xfId="435"/>
    <cellStyle name="Примечание 2_North_Caucasus_2015_дляЗСЕ_ Лена_28янв20г-моё" xfId="436"/>
    <cellStyle name="Примечание 3" xfId="437"/>
    <cellStyle name="Примечание 3 2" xfId="438"/>
    <cellStyle name="Примечание 3_North_Caucasus_2015_дляЗСЕ_ Лена_28янв20г-моё" xfId="439"/>
    <cellStyle name="Примечание 4" xfId="440"/>
    <cellStyle name="Примечание 5" xfId="441"/>
    <cellStyle name="Примечание 6" xfId="442"/>
    <cellStyle name="Связанная ячейка 2" xfId="443"/>
    <cellStyle name="Связанная ячейка 2 2" xfId="444"/>
    <cellStyle name="Связанная ячейка 2_0  К-Азерб-2011+Лпроверка" xfId="445"/>
    <cellStyle name="Связанная ячейка 3" xfId="446"/>
    <cellStyle name="Связанная ячейка 3 2" xfId="447"/>
    <cellStyle name="Связанная ячейка 3_0  К-Азерб-2011+Лпроверка" xfId="448"/>
    <cellStyle name="Стиль 1" xfId="449"/>
    <cellStyle name="Текст предупреждения 2" xfId="450"/>
    <cellStyle name="Текст предупреждения 2 2" xfId="451"/>
    <cellStyle name="Текст предупреждения 2_0  К-Азерб-2011+Лпроверка" xfId="452"/>
    <cellStyle name="Текст предупреждения 3" xfId="453"/>
    <cellStyle name="Текст предупреждения 3 2" xfId="454"/>
    <cellStyle name="Текст предупреждения 3_0  К-Азерб-2011+Лпроверка" xfId="455"/>
    <cellStyle name="Хороший 2" xfId="456"/>
    <cellStyle name="Хороший 2 2" xfId="457"/>
    <cellStyle name="Хороший 2_0  К-Азерб-2011+Лпроверка" xfId="458"/>
    <cellStyle name="Хороший 3" xfId="459"/>
    <cellStyle name="Хороший 3 2" xfId="460"/>
    <cellStyle name="Хороший 3_0  К-Азерб-2011+Лпроверка" xfId="461"/>
  </cellStyles>
  <dxfs count="38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BB133"/>
  <sheetViews>
    <sheetView tabSelected="1" zoomScaleNormal="100" workbookViewId="0">
      <pane ySplit="5" topLeftCell="A6" activePane="bottomLeft" state="frozen"/>
      <selection pane="bottomLeft" activeCell="A5" sqref="A5"/>
    </sheetView>
  </sheetViews>
  <sheetFormatPr defaultRowHeight="11.25" x14ac:dyDescent="0.25"/>
  <cols>
    <col min="1" max="1" width="10.42578125" style="96" customWidth="1"/>
    <col min="2" max="2" width="10.85546875" style="23" customWidth="1"/>
    <col min="3" max="3" width="4.42578125" style="62" bestFit="1" customWidth="1"/>
    <col min="4" max="4" width="4" style="62" bestFit="1" customWidth="1"/>
    <col min="5" max="5" width="4.85546875" style="62" bestFit="1" customWidth="1"/>
    <col min="6" max="6" width="4.28515625" style="62" customWidth="1"/>
    <col min="7" max="7" width="4.85546875" style="62" customWidth="1"/>
    <col min="8" max="8" width="4" style="62" bestFit="1" customWidth="1"/>
    <col min="9" max="9" width="5.7109375" style="142" customWidth="1"/>
    <col min="10" max="10" width="5.7109375" style="148" customWidth="1"/>
    <col min="11" max="11" width="4.85546875" style="60" customWidth="1"/>
    <col min="12" max="12" width="4.85546875" style="150" customWidth="1"/>
    <col min="13" max="13" width="6.5703125" style="150" customWidth="1"/>
    <col min="14" max="14" width="4.5703125" style="60" customWidth="1"/>
    <col min="15" max="15" width="4.85546875" style="151" customWidth="1"/>
    <col min="16" max="16" width="5.5703125" style="62" customWidth="1"/>
    <col min="17" max="17" width="6.140625" style="59" bestFit="1" customWidth="1"/>
    <col min="18" max="18" width="4" style="59" customWidth="1"/>
    <col min="19" max="19" width="3.42578125" style="61" customWidth="1"/>
    <col min="20" max="20" width="6.85546875" style="6" customWidth="1"/>
    <col min="21" max="21" width="8.85546875" style="6" customWidth="1"/>
    <col min="22" max="22" width="9" style="90" customWidth="1"/>
    <col min="23" max="23" width="3.7109375" style="105" customWidth="1"/>
    <col min="24" max="24" width="6.28515625" style="97" customWidth="1"/>
    <col min="25" max="25" width="9.5703125" style="97" customWidth="1"/>
    <col min="26" max="26" width="20.28515625" style="94" customWidth="1"/>
    <col min="27" max="27" width="19.42578125" style="105" customWidth="1"/>
    <col min="28" max="28" width="53.5703125" style="2" customWidth="1"/>
    <col min="29" max="29" width="4.140625" style="2" customWidth="1"/>
    <col min="30" max="30" width="6.7109375" style="2" customWidth="1"/>
    <col min="31" max="31" width="16.28515625" style="2" customWidth="1"/>
    <col min="32" max="32" width="16.5703125" style="5" customWidth="1"/>
    <col min="33" max="33" width="4" style="5" bestFit="1" customWidth="1"/>
    <col min="34" max="34" width="4.42578125" style="5" customWidth="1"/>
    <col min="35" max="35" width="4.85546875" style="5" customWidth="1"/>
    <col min="36" max="36" width="5.42578125" style="5" customWidth="1"/>
    <col min="37" max="37" width="4.28515625" style="5" customWidth="1"/>
    <col min="38" max="38" width="4.7109375" style="5" customWidth="1"/>
    <col min="39" max="39" width="4" style="5" customWidth="1"/>
    <col min="40" max="40" width="5" style="5" customWidth="1"/>
    <col min="41" max="42" width="5.7109375" style="5" bestFit="1" customWidth="1"/>
    <col min="43" max="43" width="4.85546875" style="5" customWidth="1"/>
    <col min="44" max="44" width="5.7109375" style="5" bestFit="1" customWidth="1"/>
    <col min="45" max="45" width="5.42578125" style="5" customWidth="1"/>
    <col min="46" max="46" width="4.85546875" style="5" customWidth="1"/>
    <col min="47" max="47" width="5.5703125" style="90" customWidth="1"/>
    <col min="48" max="48" width="6.140625" style="90" customWidth="1"/>
    <col min="49" max="49" width="6.85546875" style="90" customWidth="1"/>
    <col min="50" max="51" width="8.7109375" style="5" customWidth="1"/>
    <col min="52" max="52" width="6.140625" style="5" customWidth="1"/>
    <col min="53" max="53" width="14.42578125" style="5" customWidth="1"/>
    <col min="54" max="54" width="19.140625" style="5" bestFit="1" customWidth="1"/>
    <col min="55" max="55" width="14.5703125" style="5" customWidth="1"/>
    <col min="56" max="16384" width="9.140625" style="5"/>
  </cols>
  <sheetData>
    <row r="1" spans="1:54" s="87" customFormat="1" ht="12.75" x14ac:dyDescent="0.25">
      <c r="A1" s="84" t="s">
        <v>228</v>
      </c>
      <c r="B1" s="13"/>
      <c r="C1" s="69"/>
      <c r="D1" s="69"/>
      <c r="E1" s="69"/>
      <c r="F1" s="69"/>
      <c r="G1" s="69"/>
      <c r="H1" s="68"/>
      <c r="I1" s="86"/>
      <c r="J1" s="143"/>
      <c r="K1" s="67"/>
      <c r="L1" s="143"/>
      <c r="M1" s="143"/>
      <c r="N1" s="69"/>
      <c r="O1" s="20"/>
      <c r="P1" s="68"/>
      <c r="Q1" s="68"/>
      <c r="R1" s="68"/>
      <c r="S1" s="68"/>
      <c r="T1" s="85"/>
      <c r="U1" s="85"/>
      <c r="V1" s="22"/>
      <c r="W1" s="22"/>
      <c r="X1" s="20"/>
      <c r="Y1" s="83"/>
      <c r="Z1" s="82"/>
      <c r="AA1" s="81"/>
      <c r="AT1" s="86"/>
      <c r="AU1" s="86"/>
      <c r="AV1" s="86"/>
      <c r="AW1" s="86"/>
    </row>
    <row r="2" spans="1:54" s="79" customFormat="1" ht="12.75" x14ac:dyDescent="0.25">
      <c r="A2" s="80" t="s">
        <v>264</v>
      </c>
      <c r="B2" s="12"/>
      <c r="C2" s="66"/>
      <c r="D2" s="66"/>
      <c r="E2" s="66"/>
      <c r="F2" s="66"/>
      <c r="G2" s="66"/>
      <c r="H2" s="66"/>
      <c r="I2" s="10"/>
      <c r="J2" s="19"/>
      <c r="K2" s="66"/>
      <c r="L2" s="80"/>
      <c r="M2" s="19"/>
      <c r="N2" s="66"/>
      <c r="O2" s="19"/>
      <c r="P2" s="64"/>
      <c r="Q2" s="64"/>
      <c r="R2" s="64"/>
      <c r="S2" s="64"/>
      <c r="T2" s="78"/>
      <c r="U2" s="78"/>
      <c r="V2" s="21"/>
      <c r="W2" s="21"/>
      <c r="X2" s="19"/>
      <c r="Y2" s="77"/>
      <c r="Z2" s="76"/>
      <c r="AA2" s="75"/>
      <c r="AT2" s="10"/>
      <c r="AU2" s="10"/>
      <c r="AV2" s="10"/>
      <c r="AW2" s="10"/>
    </row>
    <row r="3" spans="1:54" s="79" customFormat="1" ht="12.75" x14ac:dyDescent="0.25">
      <c r="A3" s="80" t="s">
        <v>133</v>
      </c>
      <c r="B3" s="12"/>
      <c r="C3" s="66"/>
      <c r="D3" s="66"/>
      <c r="E3" s="66"/>
      <c r="F3" s="66"/>
      <c r="G3" s="66"/>
      <c r="H3" s="66"/>
      <c r="I3" s="10"/>
      <c r="J3" s="19"/>
      <c r="K3" s="66"/>
      <c r="L3" s="80"/>
      <c r="M3" s="19"/>
      <c r="N3" s="66"/>
      <c r="O3" s="19"/>
      <c r="P3" s="64"/>
      <c r="Q3" s="64"/>
      <c r="R3" s="64"/>
      <c r="S3" s="64"/>
      <c r="T3" s="78"/>
      <c r="U3" s="78"/>
      <c r="V3" s="21"/>
      <c r="W3" s="21"/>
      <c r="X3" s="19"/>
      <c r="Y3" s="77"/>
      <c r="Z3" s="76"/>
      <c r="AA3" s="75"/>
      <c r="AT3" s="10"/>
      <c r="AU3" s="10"/>
      <c r="AV3" s="10"/>
      <c r="AW3" s="10"/>
    </row>
    <row r="4" spans="1:54" s="73" customFormat="1" ht="12.75" x14ac:dyDescent="0.25">
      <c r="A4" s="74" t="s">
        <v>131</v>
      </c>
      <c r="B4" s="13"/>
      <c r="C4" s="63"/>
      <c r="D4" s="63"/>
      <c r="E4" s="63"/>
      <c r="F4" s="63"/>
      <c r="G4" s="63"/>
      <c r="H4" s="63"/>
      <c r="I4" s="72"/>
      <c r="J4" s="18"/>
      <c r="K4" s="63"/>
      <c r="L4" s="80"/>
      <c r="M4" s="18"/>
      <c r="N4" s="63"/>
      <c r="O4" s="18"/>
      <c r="P4" s="68"/>
      <c r="Q4" s="68"/>
      <c r="R4" s="68"/>
      <c r="S4" s="68"/>
      <c r="T4" s="85"/>
      <c r="U4" s="85"/>
      <c r="V4" s="123"/>
      <c r="W4" s="123"/>
      <c r="X4" s="18"/>
      <c r="Y4" s="83"/>
      <c r="Z4" s="82"/>
      <c r="AA4" s="71"/>
      <c r="AH4" s="74" t="s">
        <v>132</v>
      </c>
      <c r="AJ4" s="79"/>
      <c r="AT4" s="72"/>
      <c r="AU4" s="72"/>
      <c r="AV4" s="72"/>
      <c r="AW4" s="72"/>
    </row>
    <row r="5" spans="1:54" s="139" customFormat="1" ht="44.25" customHeight="1" x14ac:dyDescent="0.25">
      <c r="A5" s="127" t="s">
        <v>120</v>
      </c>
      <c r="B5" s="128" t="s">
        <v>121</v>
      </c>
      <c r="C5" s="129" t="s">
        <v>0</v>
      </c>
      <c r="D5" s="129" t="s">
        <v>1</v>
      </c>
      <c r="E5" s="129" t="s">
        <v>2</v>
      </c>
      <c r="F5" s="129" t="s">
        <v>3</v>
      </c>
      <c r="G5" s="129" t="s">
        <v>4</v>
      </c>
      <c r="H5" s="130" t="s">
        <v>5</v>
      </c>
      <c r="I5" s="130" t="s">
        <v>278</v>
      </c>
      <c r="J5" s="144" t="s">
        <v>114</v>
      </c>
      <c r="K5" s="131" t="s">
        <v>269</v>
      </c>
      <c r="L5" s="144" t="s">
        <v>122</v>
      </c>
      <c r="M5" s="144" t="s">
        <v>115</v>
      </c>
      <c r="N5" s="131" t="s">
        <v>270</v>
      </c>
      <c r="O5" s="144" t="s">
        <v>123</v>
      </c>
      <c r="P5" s="132" t="s">
        <v>271</v>
      </c>
      <c r="Q5" s="133" t="s">
        <v>272</v>
      </c>
      <c r="R5" s="134" t="s">
        <v>273</v>
      </c>
      <c r="S5" s="134" t="s">
        <v>274</v>
      </c>
      <c r="T5" s="134" t="s">
        <v>275</v>
      </c>
      <c r="U5" s="134" t="s">
        <v>124</v>
      </c>
      <c r="V5" s="134" t="s">
        <v>125</v>
      </c>
      <c r="W5" s="134" t="s">
        <v>126</v>
      </c>
      <c r="X5" s="129" t="s">
        <v>127</v>
      </c>
      <c r="Y5" s="129" t="s">
        <v>265</v>
      </c>
      <c r="Z5" s="135" t="s">
        <v>116</v>
      </c>
      <c r="AA5" s="129" t="s">
        <v>117</v>
      </c>
      <c r="AB5" s="136" t="s">
        <v>129</v>
      </c>
      <c r="AC5" s="129" t="s">
        <v>279</v>
      </c>
      <c r="AD5" s="137"/>
      <c r="AE5" s="129" t="s">
        <v>276</v>
      </c>
      <c r="AF5" s="138" t="s">
        <v>277</v>
      </c>
      <c r="AH5" s="129" t="s">
        <v>0</v>
      </c>
      <c r="AI5" s="129" t="s">
        <v>1</v>
      </c>
      <c r="AJ5" s="129" t="s">
        <v>2</v>
      </c>
      <c r="AK5" s="129" t="s">
        <v>3</v>
      </c>
      <c r="AL5" s="129" t="s">
        <v>4</v>
      </c>
      <c r="AM5" s="130" t="s">
        <v>5</v>
      </c>
      <c r="AN5" s="130" t="s">
        <v>278</v>
      </c>
      <c r="AO5" s="131" t="s">
        <v>114</v>
      </c>
      <c r="AP5" s="131" t="s">
        <v>280</v>
      </c>
      <c r="AQ5" s="131" t="s">
        <v>122</v>
      </c>
      <c r="AR5" s="131" t="s">
        <v>115</v>
      </c>
      <c r="AS5" s="131" t="s">
        <v>281</v>
      </c>
      <c r="AT5" s="131" t="s">
        <v>123</v>
      </c>
      <c r="AU5" s="132" t="s">
        <v>271</v>
      </c>
      <c r="AV5" s="133" t="s">
        <v>272</v>
      </c>
      <c r="AW5" s="134" t="s">
        <v>275</v>
      </c>
      <c r="AX5" s="134" t="s">
        <v>124</v>
      </c>
      <c r="AY5" s="134" t="s">
        <v>125</v>
      </c>
      <c r="AZ5" s="129" t="s">
        <v>127</v>
      </c>
      <c r="BA5" s="129" t="s">
        <v>116</v>
      </c>
      <c r="BB5" s="129" t="s">
        <v>117</v>
      </c>
    </row>
    <row r="6" spans="1:54" x14ac:dyDescent="0.2">
      <c r="A6" s="4" t="s">
        <v>7</v>
      </c>
      <c r="B6" s="24">
        <v>44933.238032407404</v>
      </c>
      <c r="C6" s="109">
        <v>2023</v>
      </c>
      <c r="D6" s="109">
        <v>1</v>
      </c>
      <c r="E6" s="109">
        <v>7</v>
      </c>
      <c r="F6" s="109">
        <v>5</v>
      </c>
      <c r="G6" s="109">
        <v>42</v>
      </c>
      <c r="H6" s="108">
        <v>46.8</v>
      </c>
      <c r="I6" s="117">
        <v>2.5</v>
      </c>
      <c r="J6" s="145">
        <v>54.524000000000001</v>
      </c>
      <c r="K6" s="109">
        <v>5</v>
      </c>
      <c r="L6" s="149">
        <v>4.4999999999999998E-2</v>
      </c>
      <c r="M6" s="145">
        <v>100.179</v>
      </c>
      <c r="N6" s="109">
        <v>3</v>
      </c>
      <c r="O6" s="149">
        <v>4.5999999999999999E-2</v>
      </c>
      <c r="P6" s="109">
        <v>0</v>
      </c>
      <c r="Q6" s="109"/>
      <c r="R6" s="109"/>
      <c r="S6" s="109"/>
      <c r="T6" s="117">
        <v>2.6</v>
      </c>
      <c r="U6" s="53">
        <f>0.994*T6-0.123</f>
        <v>2.4614000000000003</v>
      </c>
      <c r="V6" s="117">
        <v>2.5</v>
      </c>
      <c r="W6" s="117"/>
      <c r="X6" s="17" t="s">
        <v>113</v>
      </c>
      <c r="Y6" s="17"/>
      <c r="Z6" s="107" t="s">
        <v>205</v>
      </c>
      <c r="AA6" s="115" t="s">
        <v>196</v>
      </c>
      <c r="AB6" s="113" t="s">
        <v>204</v>
      </c>
      <c r="AC6" s="89"/>
      <c r="AE6" s="115"/>
      <c r="AF6" s="39">
        <f>POWER(10,11.8+1.5*V6)</f>
        <v>3548133892335782</v>
      </c>
      <c r="AG6" s="2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70"/>
      <c r="AX6" s="70"/>
      <c r="AY6" s="70"/>
      <c r="AZ6" s="116"/>
      <c r="BA6" s="116"/>
      <c r="BB6" s="116"/>
    </row>
    <row r="7" spans="1:54" x14ac:dyDescent="0.25">
      <c r="A7" s="4" t="s">
        <v>8</v>
      </c>
      <c r="B7" s="11">
        <f>DATE(C7,D7,E7)+TIME(F7,G7,H7)</f>
        <v>44933.499340277776</v>
      </c>
      <c r="C7" s="58">
        <v>2023</v>
      </c>
      <c r="D7" s="58">
        <v>1</v>
      </c>
      <c r="E7" s="58">
        <v>7</v>
      </c>
      <c r="F7" s="58">
        <v>11</v>
      </c>
      <c r="G7" s="58">
        <v>59</v>
      </c>
      <c r="H7" s="57">
        <v>3.6</v>
      </c>
      <c r="I7" s="140">
        <v>0.1</v>
      </c>
      <c r="J7" s="146">
        <v>51.83</v>
      </c>
      <c r="K7" s="56"/>
      <c r="L7" s="146">
        <v>0.01</v>
      </c>
      <c r="M7" s="146">
        <v>101.21</v>
      </c>
      <c r="N7" s="56"/>
      <c r="O7" s="146">
        <v>0.01</v>
      </c>
      <c r="P7" s="58">
        <v>23</v>
      </c>
      <c r="Q7" s="58">
        <v>3</v>
      </c>
      <c r="R7" s="57">
        <v>9.9</v>
      </c>
      <c r="S7" s="103">
        <v>0.2</v>
      </c>
      <c r="T7" s="114"/>
      <c r="U7" s="114">
        <f>(R7-4)/1.8</f>
        <v>3.2777777777777777</v>
      </c>
      <c r="V7" s="114">
        <v>3.3</v>
      </c>
      <c r="W7" s="92">
        <v>31</v>
      </c>
      <c r="X7" s="95" t="s">
        <v>6</v>
      </c>
      <c r="Y7" s="95"/>
      <c r="Z7" s="115"/>
      <c r="AA7" s="115" t="s">
        <v>196</v>
      </c>
      <c r="AB7" s="93" t="s">
        <v>229</v>
      </c>
      <c r="AC7" s="89">
        <v>1</v>
      </c>
      <c r="AE7" s="39">
        <f>POWER(10,11.8+1.5*V7)</f>
        <v>5.6234132519035104E+16</v>
      </c>
      <c r="AF7" s="115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70"/>
      <c r="AX7" s="70"/>
      <c r="AY7" s="70"/>
      <c r="AZ7" s="116"/>
      <c r="BA7" s="116"/>
      <c r="BB7" s="116"/>
    </row>
    <row r="8" spans="1:54" x14ac:dyDescent="0.25">
      <c r="A8" s="4" t="s">
        <v>9</v>
      </c>
      <c r="B8" s="11">
        <f>DATE(C8,D8,E8)+TIME(F8,G8,H8)</f>
        <v>44935.656192129631</v>
      </c>
      <c r="C8" s="58">
        <v>2023</v>
      </c>
      <c r="D8" s="58">
        <v>1</v>
      </c>
      <c r="E8" s="58">
        <v>9</v>
      </c>
      <c r="F8" s="58">
        <v>15</v>
      </c>
      <c r="G8" s="58">
        <v>44</v>
      </c>
      <c r="H8" s="57">
        <v>55.6</v>
      </c>
      <c r="I8" s="140">
        <v>0.1</v>
      </c>
      <c r="J8" s="146">
        <v>51.3</v>
      </c>
      <c r="K8" s="56"/>
      <c r="L8" s="146">
        <v>0.01</v>
      </c>
      <c r="M8" s="146">
        <v>100.36</v>
      </c>
      <c r="N8" s="56"/>
      <c r="O8" s="146">
        <v>0.01</v>
      </c>
      <c r="P8" s="58"/>
      <c r="Q8" s="58"/>
      <c r="R8" s="57">
        <v>9.8000000000000007</v>
      </c>
      <c r="S8" s="103">
        <v>0.2</v>
      </c>
      <c r="T8" s="114"/>
      <c r="U8" s="114">
        <f>(R8-4)/1.8</f>
        <v>3.2222222222222223</v>
      </c>
      <c r="V8" s="114">
        <v>3.2</v>
      </c>
      <c r="W8" s="92">
        <v>32</v>
      </c>
      <c r="X8" s="95" t="s">
        <v>6</v>
      </c>
      <c r="Y8" s="95"/>
      <c r="Z8" s="116" t="s">
        <v>202</v>
      </c>
      <c r="AA8" s="115" t="s">
        <v>196</v>
      </c>
      <c r="AB8" s="93"/>
      <c r="AC8" s="89"/>
      <c r="AE8" s="39">
        <f>POWER(10,11.8+1.5*V8)</f>
        <v>3.981071705534992E+16</v>
      </c>
      <c r="AF8" s="115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70"/>
      <c r="AX8" s="70"/>
      <c r="AY8" s="70"/>
      <c r="AZ8" s="116"/>
      <c r="BA8" s="116"/>
      <c r="BB8" s="116"/>
    </row>
    <row r="9" spans="1:54" x14ac:dyDescent="0.2">
      <c r="A9" s="4" t="s">
        <v>10</v>
      </c>
      <c r="B9" s="24">
        <v>44937.307812500003</v>
      </c>
      <c r="C9" s="109">
        <v>2023</v>
      </c>
      <c r="D9" s="109">
        <v>1</v>
      </c>
      <c r="E9" s="109">
        <v>11</v>
      </c>
      <c r="F9" s="109">
        <v>7</v>
      </c>
      <c r="G9" s="109">
        <v>23</v>
      </c>
      <c r="H9" s="108">
        <v>15.5</v>
      </c>
      <c r="I9" s="117">
        <v>1.1000000000000001</v>
      </c>
      <c r="J9" s="145">
        <v>54.484000000000002</v>
      </c>
      <c r="K9" s="109">
        <v>5</v>
      </c>
      <c r="L9" s="149">
        <v>4.4999999999999998E-2</v>
      </c>
      <c r="M9" s="145">
        <v>100.52500000000001</v>
      </c>
      <c r="N9" s="109">
        <v>4</v>
      </c>
      <c r="O9" s="149">
        <v>6.2E-2</v>
      </c>
      <c r="P9" s="109">
        <v>0</v>
      </c>
      <c r="Q9" s="109"/>
      <c r="R9" s="109"/>
      <c r="S9" s="109"/>
      <c r="T9" s="117">
        <v>2.7</v>
      </c>
      <c r="U9" s="53">
        <f>0.994*T9-0.123</f>
        <v>2.5608000000000004</v>
      </c>
      <c r="V9" s="117">
        <v>2.6</v>
      </c>
      <c r="W9" s="117"/>
      <c r="X9" s="17" t="s">
        <v>113</v>
      </c>
      <c r="Y9" s="17"/>
      <c r="Z9" s="107" t="s">
        <v>205</v>
      </c>
      <c r="AA9" s="115" t="s">
        <v>196</v>
      </c>
      <c r="AB9" s="113" t="s">
        <v>204</v>
      </c>
      <c r="AC9" s="89"/>
      <c r="AE9" s="115"/>
      <c r="AF9" s="39">
        <f>POWER(10,11.8+1.5*V9)</f>
        <v>5011872336272755</v>
      </c>
      <c r="AG9" s="2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70"/>
      <c r="AX9" s="70"/>
      <c r="AY9" s="70"/>
      <c r="AZ9" s="116"/>
      <c r="BA9" s="116"/>
      <c r="BB9" s="116"/>
    </row>
    <row r="10" spans="1:54" x14ac:dyDescent="0.25">
      <c r="A10" s="4" t="s">
        <v>11</v>
      </c>
      <c r="B10" s="11">
        <f>DATE(C10,D10,E10)+TIME(F10,G10,H10)</f>
        <v>44938.314120370371</v>
      </c>
      <c r="C10" s="58">
        <v>2023</v>
      </c>
      <c r="D10" s="58">
        <v>1</v>
      </c>
      <c r="E10" s="58">
        <v>12</v>
      </c>
      <c r="F10" s="58">
        <v>7</v>
      </c>
      <c r="G10" s="58">
        <v>32</v>
      </c>
      <c r="H10" s="57">
        <v>20.2</v>
      </c>
      <c r="I10" s="140">
        <v>0.1</v>
      </c>
      <c r="J10" s="146">
        <v>54.49</v>
      </c>
      <c r="K10" s="56"/>
      <c r="L10" s="146">
        <v>0.01</v>
      </c>
      <c r="M10" s="146">
        <v>112.72</v>
      </c>
      <c r="N10" s="56"/>
      <c r="O10" s="146">
        <v>0.01</v>
      </c>
      <c r="P10" s="58">
        <v>6</v>
      </c>
      <c r="Q10" s="58">
        <v>8</v>
      </c>
      <c r="R10" s="57">
        <v>9.8000000000000007</v>
      </c>
      <c r="S10" s="103">
        <v>0.2</v>
      </c>
      <c r="T10" s="114"/>
      <c r="U10" s="114">
        <f>(R10-4)/1.8</f>
        <v>3.2222222222222223</v>
      </c>
      <c r="V10" s="114">
        <v>3.2</v>
      </c>
      <c r="W10" s="92">
        <v>28</v>
      </c>
      <c r="X10" s="95" t="s">
        <v>6</v>
      </c>
      <c r="Y10" s="95"/>
      <c r="Z10" s="115"/>
      <c r="AA10" s="115" t="s">
        <v>196</v>
      </c>
      <c r="AB10" s="93"/>
      <c r="AC10" s="89"/>
      <c r="AE10" s="39">
        <f>POWER(10,11.8+1.5*V10)</f>
        <v>3.981071705534992E+16</v>
      </c>
      <c r="AF10" s="115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70"/>
      <c r="AX10" s="70"/>
      <c r="AY10" s="70"/>
      <c r="AZ10" s="116"/>
      <c r="BA10" s="116"/>
      <c r="BB10" s="116"/>
    </row>
    <row r="11" spans="1:54" ht="33.75" x14ac:dyDescent="0.25">
      <c r="A11" s="4" t="s">
        <v>12</v>
      </c>
      <c r="B11" s="11">
        <f>DATE(C11,D11,E11)+TIME(F11,G11,H11)</f>
        <v>44939.339421296296</v>
      </c>
      <c r="C11" s="58">
        <v>2023</v>
      </c>
      <c r="D11" s="58">
        <v>1</v>
      </c>
      <c r="E11" s="58">
        <v>13</v>
      </c>
      <c r="F11" s="58">
        <v>8</v>
      </c>
      <c r="G11" s="58">
        <v>8</v>
      </c>
      <c r="H11" s="57">
        <v>46</v>
      </c>
      <c r="I11" s="140">
        <v>0.1</v>
      </c>
      <c r="J11" s="146">
        <v>53.75</v>
      </c>
      <c r="K11" s="56"/>
      <c r="L11" s="146">
        <v>0.01</v>
      </c>
      <c r="M11" s="146">
        <v>107.91</v>
      </c>
      <c r="N11" s="56"/>
      <c r="O11" s="146">
        <v>0.01</v>
      </c>
      <c r="P11" s="58">
        <v>11</v>
      </c>
      <c r="Q11" s="58">
        <v>2</v>
      </c>
      <c r="R11" s="57">
        <v>11.2</v>
      </c>
      <c r="S11" s="103">
        <v>0.2</v>
      </c>
      <c r="T11" s="114"/>
      <c r="U11" s="114">
        <f>(R11-4)/1.8</f>
        <v>3.9999999999999996</v>
      </c>
      <c r="V11" s="114">
        <v>4</v>
      </c>
      <c r="W11" s="92">
        <v>39</v>
      </c>
      <c r="X11" s="95" t="s">
        <v>6</v>
      </c>
      <c r="Y11" s="95"/>
      <c r="Z11" s="116" t="s">
        <v>203</v>
      </c>
      <c r="AA11" s="115" t="s">
        <v>196</v>
      </c>
      <c r="AB11" s="93" t="s">
        <v>230</v>
      </c>
      <c r="AC11" s="89">
        <v>2</v>
      </c>
      <c r="AD11" s="8"/>
      <c r="AE11" s="39">
        <f>POWER(10,11.8+1.5*V11)</f>
        <v>6.3095734448019802E+17</v>
      </c>
      <c r="AF11" s="112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70"/>
      <c r="AX11" s="70"/>
      <c r="AY11" s="70"/>
      <c r="AZ11" s="116"/>
      <c r="BA11" s="116"/>
      <c r="BB11" s="116"/>
    </row>
    <row r="12" spans="1:54" x14ac:dyDescent="0.25">
      <c r="A12" s="4" t="s">
        <v>13</v>
      </c>
      <c r="B12" s="11">
        <f>DATE(C12,D12,E12)+TIME(F12,G12,H12)</f>
        <v>44940.165509259263</v>
      </c>
      <c r="C12" s="58">
        <v>2023</v>
      </c>
      <c r="D12" s="58">
        <v>1</v>
      </c>
      <c r="E12" s="58">
        <v>14</v>
      </c>
      <c r="F12" s="58">
        <v>3</v>
      </c>
      <c r="G12" s="58">
        <v>58</v>
      </c>
      <c r="H12" s="57">
        <v>20.2</v>
      </c>
      <c r="I12" s="140">
        <v>0.1</v>
      </c>
      <c r="J12" s="146">
        <v>54.92</v>
      </c>
      <c r="K12" s="56"/>
      <c r="L12" s="146">
        <v>0.01</v>
      </c>
      <c r="M12" s="146">
        <v>109.44</v>
      </c>
      <c r="N12" s="56"/>
      <c r="O12" s="146">
        <v>0.02</v>
      </c>
      <c r="P12" s="58"/>
      <c r="Q12" s="58"/>
      <c r="R12" s="57">
        <v>9.3000000000000007</v>
      </c>
      <c r="S12" s="103">
        <v>0.2</v>
      </c>
      <c r="T12" s="114"/>
      <c r="U12" s="114">
        <f>(R12-4)/1.8</f>
        <v>2.9444444444444446</v>
      </c>
      <c r="V12" s="114">
        <v>2.9</v>
      </c>
      <c r="W12" s="92">
        <v>29</v>
      </c>
      <c r="X12" s="95" t="s">
        <v>6</v>
      </c>
      <c r="Y12" s="95"/>
      <c r="Z12" s="116" t="s">
        <v>203</v>
      </c>
      <c r="AA12" s="115" t="s">
        <v>196</v>
      </c>
      <c r="AB12" s="93"/>
      <c r="AC12" s="89"/>
      <c r="AE12" s="39">
        <f>POWER(10,11.8+1.5*V12)</f>
        <v>1.4125375446227572E+16</v>
      </c>
      <c r="AF12" s="115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70"/>
      <c r="AX12" s="70"/>
      <c r="AY12" s="70"/>
      <c r="AZ12" s="116"/>
      <c r="BA12" s="116"/>
      <c r="BB12" s="116"/>
    </row>
    <row r="13" spans="1:54" x14ac:dyDescent="0.2">
      <c r="A13" s="4" t="s">
        <v>14</v>
      </c>
      <c r="B13" s="24">
        <v>44940.273495370369</v>
      </c>
      <c r="C13" s="109">
        <v>2023</v>
      </c>
      <c r="D13" s="109">
        <v>1</v>
      </c>
      <c r="E13" s="109">
        <v>14</v>
      </c>
      <c r="F13" s="109">
        <v>6</v>
      </c>
      <c r="G13" s="109">
        <v>33</v>
      </c>
      <c r="H13" s="108">
        <v>50</v>
      </c>
      <c r="I13" s="117">
        <v>1.6</v>
      </c>
      <c r="J13" s="145">
        <v>54.390999999999998</v>
      </c>
      <c r="K13" s="109">
        <v>4</v>
      </c>
      <c r="L13" s="149">
        <v>3.5999999999999997E-2</v>
      </c>
      <c r="M13" s="145">
        <v>100.18600000000001</v>
      </c>
      <c r="N13" s="109">
        <v>3</v>
      </c>
      <c r="O13" s="149">
        <v>4.5999999999999999E-2</v>
      </c>
      <c r="P13" s="109">
        <v>0</v>
      </c>
      <c r="Q13" s="109"/>
      <c r="R13" s="109"/>
      <c r="S13" s="109"/>
      <c r="T13" s="117">
        <v>2.5</v>
      </c>
      <c r="U13" s="53">
        <f>0.994*T13-0.123</f>
        <v>2.3620000000000001</v>
      </c>
      <c r="V13" s="117">
        <v>2.4</v>
      </c>
      <c r="W13" s="117"/>
      <c r="X13" s="17" t="s">
        <v>113</v>
      </c>
      <c r="Y13" s="17"/>
      <c r="Z13" s="107" t="s">
        <v>205</v>
      </c>
      <c r="AA13" s="115" t="s">
        <v>196</v>
      </c>
      <c r="AB13" s="113" t="s">
        <v>204</v>
      </c>
      <c r="AC13" s="89"/>
      <c r="AE13" s="115"/>
      <c r="AF13" s="39">
        <f>POWER(10,11.8+1.5*V13)</f>
        <v>2511886431509585.5</v>
      </c>
      <c r="AG13" s="2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70"/>
      <c r="AX13" s="70"/>
      <c r="AY13" s="70"/>
      <c r="AZ13" s="116"/>
      <c r="BA13" s="116"/>
      <c r="BB13" s="116"/>
    </row>
    <row r="14" spans="1:54" ht="45" x14ac:dyDescent="0.25">
      <c r="A14" s="4" t="s">
        <v>15</v>
      </c>
      <c r="B14" s="11">
        <f>DATE(C14,D14,E14)+TIME(F14,G14,H14)</f>
        <v>44940.319097222222</v>
      </c>
      <c r="C14" s="58">
        <v>2023</v>
      </c>
      <c r="D14" s="58">
        <v>1</v>
      </c>
      <c r="E14" s="58">
        <v>14</v>
      </c>
      <c r="F14" s="58">
        <v>7</v>
      </c>
      <c r="G14" s="58">
        <v>39</v>
      </c>
      <c r="H14" s="57">
        <v>30.7</v>
      </c>
      <c r="I14" s="140">
        <v>0.3</v>
      </c>
      <c r="J14" s="146">
        <v>51.1</v>
      </c>
      <c r="K14" s="56"/>
      <c r="L14" s="146">
        <v>0.02</v>
      </c>
      <c r="M14" s="146">
        <v>99.96</v>
      </c>
      <c r="N14" s="56"/>
      <c r="O14" s="146">
        <v>0.02</v>
      </c>
      <c r="P14" s="58"/>
      <c r="Q14" s="58"/>
      <c r="R14" s="57">
        <v>13.5</v>
      </c>
      <c r="S14" s="103">
        <v>0.2</v>
      </c>
      <c r="T14" s="114">
        <v>5.5</v>
      </c>
      <c r="U14" s="114">
        <f>(R14-4)/1.8</f>
        <v>5.2777777777777777</v>
      </c>
      <c r="V14" s="114">
        <v>5.3</v>
      </c>
      <c r="W14" s="92">
        <v>35</v>
      </c>
      <c r="X14" s="95" t="s">
        <v>6</v>
      </c>
      <c r="Y14" s="15" t="s">
        <v>113</v>
      </c>
      <c r="Z14" s="115"/>
      <c r="AA14" s="115" t="s">
        <v>196</v>
      </c>
      <c r="AB14" s="93" t="s">
        <v>231</v>
      </c>
      <c r="AC14" s="89">
        <v>3</v>
      </c>
      <c r="AD14" s="8"/>
      <c r="AE14" s="39">
        <f>POWER(10,11.8+1.5*V14)</f>
        <v>5.6234132519035085E+19</v>
      </c>
      <c r="AF14" s="112"/>
      <c r="AH14" s="104">
        <v>2023</v>
      </c>
      <c r="AI14" s="104">
        <v>1</v>
      </c>
      <c r="AJ14" s="104">
        <v>14</v>
      </c>
      <c r="AK14" s="104">
        <v>7</v>
      </c>
      <c r="AL14" s="104">
        <v>39</v>
      </c>
      <c r="AM14" s="103">
        <v>25.5</v>
      </c>
      <c r="AN14" s="103">
        <v>2.5</v>
      </c>
      <c r="AO14" s="102">
        <v>51.017000000000003</v>
      </c>
      <c r="AP14" s="104">
        <v>2</v>
      </c>
      <c r="AQ14" s="102">
        <v>1.7999999999999999E-2</v>
      </c>
      <c r="AR14" s="102">
        <v>99.816000000000003</v>
      </c>
      <c r="AS14" s="104">
        <v>1</v>
      </c>
      <c r="AT14" s="101">
        <v>1.4E-2</v>
      </c>
      <c r="AU14" s="104">
        <v>9</v>
      </c>
      <c r="AV14" s="104" t="s">
        <v>118</v>
      </c>
      <c r="AW14" s="114">
        <v>5.5</v>
      </c>
      <c r="AX14" s="114">
        <f>0.994*AW14-0.123</f>
        <v>5.3439999999999994</v>
      </c>
      <c r="AY14" s="89">
        <v>5.3</v>
      </c>
      <c r="AZ14" s="100" t="s">
        <v>113</v>
      </c>
      <c r="BA14" s="99" t="s">
        <v>134</v>
      </c>
      <c r="BB14" s="115" t="s">
        <v>196</v>
      </c>
    </row>
    <row r="15" spans="1:54" x14ac:dyDescent="0.25">
      <c r="A15" s="4" t="s">
        <v>16</v>
      </c>
      <c r="B15" s="11">
        <f>DATE(C15,D15,E15)+TIME(F15,G15,H15)</f>
        <v>44940.704004629632</v>
      </c>
      <c r="C15" s="58">
        <v>2023</v>
      </c>
      <c r="D15" s="58">
        <v>1</v>
      </c>
      <c r="E15" s="58">
        <v>14</v>
      </c>
      <c r="F15" s="58">
        <v>16</v>
      </c>
      <c r="G15" s="58">
        <v>53</v>
      </c>
      <c r="H15" s="57">
        <v>46.1</v>
      </c>
      <c r="I15" s="140">
        <v>0.2</v>
      </c>
      <c r="J15" s="146">
        <v>51.09</v>
      </c>
      <c r="K15" s="56"/>
      <c r="L15" s="146">
        <v>0.01</v>
      </c>
      <c r="M15" s="146">
        <v>99.99</v>
      </c>
      <c r="N15" s="56"/>
      <c r="O15" s="146">
        <v>0.01</v>
      </c>
      <c r="P15" s="58"/>
      <c r="Q15" s="58"/>
      <c r="R15" s="57">
        <v>11.3</v>
      </c>
      <c r="S15" s="103">
        <v>0.2</v>
      </c>
      <c r="T15" s="114">
        <v>4.5</v>
      </c>
      <c r="U15" s="114">
        <f>(R15-4)/1.8</f>
        <v>4.0555555555555562</v>
      </c>
      <c r="V15" s="114">
        <v>4.0999999999999996</v>
      </c>
      <c r="W15" s="92">
        <v>30</v>
      </c>
      <c r="X15" s="95" t="s">
        <v>6</v>
      </c>
      <c r="Y15" s="15" t="s">
        <v>113</v>
      </c>
      <c r="Z15" s="115"/>
      <c r="AA15" s="115" t="s">
        <v>196</v>
      </c>
      <c r="AB15" s="93"/>
      <c r="AC15" s="89"/>
      <c r="AE15" s="39">
        <f>POWER(10,11.8+1.5*V15)</f>
        <v>8.9125093813374464E+17</v>
      </c>
      <c r="AF15" s="115"/>
      <c r="AH15" s="104">
        <v>2023</v>
      </c>
      <c r="AI15" s="104">
        <v>1</v>
      </c>
      <c r="AJ15" s="104">
        <v>14</v>
      </c>
      <c r="AK15" s="104">
        <v>16</v>
      </c>
      <c r="AL15" s="104">
        <v>53</v>
      </c>
      <c r="AM15" s="103">
        <v>40.799999999999997</v>
      </c>
      <c r="AN15" s="103">
        <v>2.1</v>
      </c>
      <c r="AO15" s="102">
        <v>51.040999999999997</v>
      </c>
      <c r="AP15" s="104">
        <v>2</v>
      </c>
      <c r="AQ15" s="102">
        <v>1.7999999999999999E-2</v>
      </c>
      <c r="AR15" s="102">
        <v>99.878</v>
      </c>
      <c r="AS15" s="104">
        <v>1</v>
      </c>
      <c r="AT15" s="101">
        <v>1.4E-2</v>
      </c>
      <c r="AU15" s="104">
        <v>9</v>
      </c>
      <c r="AV15" s="104" t="s">
        <v>118</v>
      </c>
      <c r="AW15" s="114">
        <v>4.5</v>
      </c>
      <c r="AX15" s="114">
        <f>0.994*AW15-0.123</f>
        <v>4.3499999999999996</v>
      </c>
      <c r="AY15" s="89">
        <v>4.4000000000000004</v>
      </c>
      <c r="AZ15" s="100" t="s">
        <v>113</v>
      </c>
      <c r="BA15" s="99" t="s">
        <v>134</v>
      </c>
      <c r="BB15" s="115" t="s">
        <v>196</v>
      </c>
    </row>
    <row r="16" spans="1:54" x14ac:dyDescent="0.25">
      <c r="A16" s="4" t="s">
        <v>17</v>
      </c>
      <c r="B16" s="11">
        <f>DATE(C16,D16,E16)+TIME(F16,G16,H16)</f>
        <v>44941.93408564815</v>
      </c>
      <c r="C16" s="58">
        <v>2023</v>
      </c>
      <c r="D16" s="58">
        <v>1</v>
      </c>
      <c r="E16" s="58">
        <v>15</v>
      </c>
      <c r="F16" s="58">
        <v>22</v>
      </c>
      <c r="G16" s="58">
        <v>25</v>
      </c>
      <c r="H16" s="57">
        <v>5.3</v>
      </c>
      <c r="I16" s="140">
        <v>0.2</v>
      </c>
      <c r="J16" s="146">
        <v>51.07</v>
      </c>
      <c r="K16" s="56"/>
      <c r="L16" s="146">
        <v>0.01</v>
      </c>
      <c r="M16" s="146">
        <v>99.96</v>
      </c>
      <c r="N16" s="56"/>
      <c r="O16" s="146">
        <v>0.01</v>
      </c>
      <c r="P16" s="58"/>
      <c r="Q16" s="58"/>
      <c r="R16" s="57">
        <v>9.8000000000000007</v>
      </c>
      <c r="S16" s="103">
        <v>0.2</v>
      </c>
      <c r="T16" s="114">
        <v>3.9</v>
      </c>
      <c r="U16" s="114">
        <f>(R16-4)/1.8</f>
        <v>3.2222222222222223</v>
      </c>
      <c r="V16" s="114">
        <v>3.2</v>
      </c>
      <c r="W16" s="92">
        <v>26</v>
      </c>
      <c r="X16" s="95" t="s">
        <v>6</v>
      </c>
      <c r="Y16" s="15" t="s">
        <v>113</v>
      </c>
      <c r="Z16" s="115"/>
      <c r="AA16" s="115" t="s">
        <v>196</v>
      </c>
      <c r="AB16" s="93"/>
      <c r="AC16" s="89"/>
      <c r="AE16" s="39">
        <f>POWER(10,11.8+1.5*V16)</f>
        <v>3.981071705534992E+16</v>
      </c>
      <c r="AF16" s="115"/>
      <c r="AH16" s="104">
        <v>2023</v>
      </c>
      <c r="AI16" s="104">
        <v>1</v>
      </c>
      <c r="AJ16" s="104">
        <v>15</v>
      </c>
      <c r="AK16" s="104">
        <v>22</v>
      </c>
      <c r="AL16" s="104">
        <v>25</v>
      </c>
      <c r="AM16" s="103">
        <v>0.4</v>
      </c>
      <c r="AN16" s="103">
        <v>1.7</v>
      </c>
      <c r="AO16" s="102">
        <v>51.054000000000002</v>
      </c>
      <c r="AP16" s="104">
        <v>2</v>
      </c>
      <c r="AQ16" s="102">
        <v>1.7999999999999999E-2</v>
      </c>
      <c r="AR16" s="102">
        <v>99.953999999999994</v>
      </c>
      <c r="AS16" s="104">
        <v>1</v>
      </c>
      <c r="AT16" s="101">
        <v>1.4E-2</v>
      </c>
      <c r="AU16" s="104">
        <v>9</v>
      </c>
      <c r="AV16" s="104" t="s">
        <v>118</v>
      </c>
      <c r="AW16" s="114">
        <v>3.9</v>
      </c>
      <c r="AX16" s="114">
        <f>0.994*AW16-0.123</f>
        <v>3.7535999999999996</v>
      </c>
      <c r="AY16" s="89">
        <v>3.8</v>
      </c>
      <c r="AZ16" s="100" t="s">
        <v>113</v>
      </c>
      <c r="BA16" s="99" t="s">
        <v>134</v>
      </c>
      <c r="BB16" s="115" t="s">
        <v>196</v>
      </c>
    </row>
    <row r="17" spans="1:54" x14ac:dyDescent="0.2">
      <c r="A17" s="4" t="s">
        <v>18</v>
      </c>
      <c r="B17" s="24">
        <v>44944.185949074075</v>
      </c>
      <c r="C17" s="109">
        <v>2023</v>
      </c>
      <c r="D17" s="109">
        <v>1</v>
      </c>
      <c r="E17" s="109">
        <v>18</v>
      </c>
      <c r="F17" s="109">
        <v>4</v>
      </c>
      <c r="G17" s="109">
        <v>27</v>
      </c>
      <c r="H17" s="108">
        <v>46.5</v>
      </c>
      <c r="I17" s="117">
        <v>1.7</v>
      </c>
      <c r="J17" s="145">
        <v>54.398000000000003</v>
      </c>
      <c r="K17" s="109">
        <v>5</v>
      </c>
      <c r="L17" s="149">
        <v>4.4999999999999998E-2</v>
      </c>
      <c r="M17" s="145">
        <v>100.083</v>
      </c>
      <c r="N17" s="109">
        <v>4</v>
      </c>
      <c r="O17" s="149">
        <v>6.2E-2</v>
      </c>
      <c r="P17" s="109">
        <v>0</v>
      </c>
      <c r="Q17" s="109"/>
      <c r="R17" s="109"/>
      <c r="S17" s="109"/>
      <c r="T17" s="117">
        <v>2.2999999999999998</v>
      </c>
      <c r="U17" s="53">
        <f>0.994*T17-0.123</f>
        <v>2.1631999999999998</v>
      </c>
      <c r="V17" s="117">
        <v>2.2000000000000002</v>
      </c>
      <c r="W17" s="117"/>
      <c r="X17" s="17" t="s">
        <v>113</v>
      </c>
      <c r="Y17" s="17"/>
      <c r="Z17" s="107" t="s">
        <v>205</v>
      </c>
      <c r="AA17" s="115" t="s">
        <v>196</v>
      </c>
      <c r="AB17" s="113" t="s">
        <v>204</v>
      </c>
      <c r="AC17" s="89"/>
      <c r="AE17" s="115"/>
      <c r="AF17" s="39">
        <f>POWER(10,11.8+1.5*V17)</f>
        <v>1258925411794173.5</v>
      </c>
      <c r="AG17" s="2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70"/>
      <c r="AX17" s="70"/>
      <c r="AY17" s="70"/>
      <c r="AZ17" s="116"/>
      <c r="BA17" s="116"/>
      <c r="BB17" s="116"/>
    </row>
    <row r="18" spans="1:54" x14ac:dyDescent="0.25">
      <c r="A18" s="4" t="s">
        <v>19</v>
      </c>
      <c r="B18" s="11">
        <f t="shared" ref="B18:B25" si="0">DATE(C18,D18,E18)+TIME(F18,G18,H18)</f>
        <v>44944.918333333335</v>
      </c>
      <c r="C18" s="58">
        <v>2023</v>
      </c>
      <c r="D18" s="58">
        <v>1</v>
      </c>
      <c r="E18" s="58">
        <v>18</v>
      </c>
      <c r="F18" s="58">
        <v>22</v>
      </c>
      <c r="G18" s="58">
        <v>2</v>
      </c>
      <c r="H18" s="57">
        <v>24.5</v>
      </c>
      <c r="I18" s="140">
        <v>0.1</v>
      </c>
      <c r="J18" s="146">
        <v>52.94</v>
      </c>
      <c r="K18" s="56"/>
      <c r="L18" s="146">
        <v>0.01</v>
      </c>
      <c r="M18" s="146">
        <v>106.97</v>
      </c>
      <c r="N18" s="56"/>
      <c r="O18" s="146">
        <v>0.01</v>
      </c>
      <c r="P18" s="58">
        <v>23</v>
      </c>
      <c r="Q18" s="58">
        <v>2</v>
      </c>
      <c r="R18" s="57">
        <v>9.1</v>
      </c>
      <c r="S18" s="103">
        <v>0.3</v>
      </c>
      <c r="T18" s="114"/>
      <c r="U18" s="114">
        <f t="shared" ref="U18:U25" si="1">(R18-4)/1.8</f>
        <v>2.833333333333333</v>
      </c>
      <c r="V18" s="114">
        <v>2.8</v>
      </c>
      <c r="W18" s="92">
        <v>33</v>
      </c>
      <c r="X18" s="95" t="s">
        <v>6</v>
      </c>
      <c r="Y18" s="95"/>
      <c r="Z18" s="115"/>
      <c r="AA18" s="115" t="s">
        <v>196</v>
      </c>
      <c r="AB18" s="93"/>
      <c r="AC18" s="89"/>
      <c r="AE18" s="39">
        <f t="shared" ref="AE18:AE25" si="2">POWER(10,11.8+1.5*V18)</f>
        <v>1E+16</v>
      </c>
      <c r="AF18" s="115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70"/>
      <c r="AX18" s="70"/>
      <c r="AY18" s="70"/>
      <c r="AZ18" s="116"/>
      <c r="BA18" s="116"/>
      <c r="BB18" s="116"/>
    </row>
    <row r="19" spans="1:54" x14ac:dyDescent="0.25">
      <c r="A19" s="4" t="s">
        <v>20</v>
      </c>
      <c r="B19" s="11">
        <f t="shared" si="0"/>
        <v>44946.167951388888</v>
      </c>
      <c r="C19" s="58">
        <v>2023</v>
      </c>
      <c r="D19" s="58">
        <v>1</v>
      </c>
      <c r="E19" s="58">
        <v>20</v>
      </c>
      <c r="F19" s="58">
        <v>4</v>
      </c>
      <c r="G19" s="58">
        <v>1</v>
      </c>
      <c r="H19" s="57">
        <v>51.1</v>
      </c>
      <c r="I19" s="140">
        <v>0.1</v>
      </c>
      <c r="J19" s="146">
        <v>56.1</v>
      </c>
      <c r="K19" s="56"/>
      <c r="L19" s="146">
        <v>0.01</v>
      </c>
      <c r="M19" s="146">
        <v>113.78</v>
      </c>
      <c r="N19" s="56"/>
      <c r="O19" s="146">
        <v>0.01</v>
      </c>
      <c r="P19" s="58">
        <v>9</v>
      </c>
      <c r="Q19" s="58">
        <v>2</v>
      </c>
      <c r="R19" s="57">
        <v>9.4</v>
      </c>
      <c r="S19" s="103">
        <v>0.2</v>
      </c>
      <c r="T19" s="114"/>
      <c r="U19" s="114">
        <f t="shared" si="1"/>
        <v>3</v>
      </c>
      <c r="V19" s="114">
        <v>3</v>
      </c>
      <c r="W19" s="92">
        <v>20</v>
      </c>
      <c r="X19" s="95" t="s">
        <v>6</v>
      </c>
      <c r="Y19" s="95"/>
      <c r="Z19" s="115"/>
      <c r="AA19" s="115" t="s">
        <v>196</v>
      </c>
      <c r="AB19" s="93"/>
      <c r="AC19" s="89"/>
      <c r="AE19" s="39">
        <f t="shared" si="2"/>
        <v>1.9952623149688948E+16</v>
      </c>
      <c r="AF19" s="115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70"/>
      <c r="AX19" s="70"/>
      <c r="AY19" s="70"/>
      <c r="AZ19" s="116"/>
      <c r="BA19" s="116"/>
      <c r="BB19" s="116"/>
    </row>
    <row r="20" spans="1:54" x14ac:dyDescent="0.25">
      <c r="A20" s="4" t="s">
        <v>21</v>
      </c>
      <c r="B20" s="11">
        <f t="shared" si="0"/>
        <v>44946.547905092593</v>
      </c>
      <c r="C20" s="58">
        <v>2023</v>
      </c>
      <c r="D20" s="58">
        <v>1</v>
      </c>
      <c r="E20" s="58">
        <v>20</v>
      </c>
      <c r="F20" s="58">
        <v>13</v>
      </c>
      <c r="G20" s="58">
        <v>8</v>
      </c>
      <c r="H20" s="57">
        <v>59.5</v>
      </c>
      <c r="I20" s="140">
        <v>0.2</v>
      </c>
      <c r="J20" s="146">
        <v>51.08</v>
      </c>
      <c r="K20" s="56"/>
      <c r="L20" s="146">
        <v>0.01</v>
      </c>
      <c r="M20" s="146">
        <v>99.96</v>
      </c>
      <c r="N20" s="56"/>
      <c r="O20" s="146">
        <v>0.01</v>
      </c>
      <c r="P20" s="58"/>
      <c r="Q20" s="58"/>
      <c r="R20" s="57">
        <v>11.3</v>
      </c>
      <c r="S20" s="103">
        <v>0.1</v>
      </c>
      <c r="T20" s="114">
        <v>4.5</v>
      </c>
      <c r="U20" s="114">
        <f t="shared" si="1"/>
        <v>4.0555555555555562</v>
      </c>
      <c r="V20" s="114">
        <v>4.0999999999999996</v>
      </c>
      <c r="W20" s="92">
        <v>35</v>
      </c>
      <c r="X20" s="95" t="s">
        <v>6</v>
      </c>
      <c r="Y20" s="15" t="s">
        <v>113</v>
      </c>
      <c r="Z20" s="115"/>
      <c r="AA20" s="115" t="s">
        <v>196</v>
      </c>
      <c r="AB20" s="93" t="s">
        <v>232</v>
      </c>
      <c r="AC20" s="89">
        <v>4</v>
      </c>
      <c r="AE20" s="39">
        <f t="shared" si="2"/>
        <v>8.9125093813374464E+17</v>
      </c>
      <c r="AF20" s="115"/>
      <c r="AH20" s="104">
        <v>2023</v>
      </c>
      <c r="AI20" s="104">
        <v>1</v>
      </c>
      <c r="AJ20" s="104">
        <v>20</v>
      </c>
      <c r="AK20" s="104">
        <v>13</v>
      </c>
      <c r="AL20" s="104">
        <v>8</v>
      </c>
      <c r="AM20" s="103">
        <v>55.9</v>
      </c>
      <c r="AN20" s="103">
        <v>1.5</v>
      </c>
      <c r="AO20" s="102">
        <v>51.076999999999998</v>
      </c>
      <c r="AP20" s="104">
        <v>3</v>
      </c>
      <c r="AQ20" s="102">
        <v>2.7E-2</v>
      </c>
      <c r="AR20" s="102">
        <v>99.918000000000006</v>
      </c>
      <c r="AS20" s="104">
        <v>1</v>
      </c>
      <c r="AT20" s="101">
        <v>1.4E-2</v>
      </c>
      <c r="AU20" s="104">
        <v>10</v>
      </c>
      <c r="AV20" s="104" t="s">
        <v>118</v>
      </c>
      <c r="AW20" s="114">
        <v>4.5</v>
      </c>
      <c r="AX20" s="114">
        <f>0.994*AW20-0.123</f>
        <v>4.3499999999999996</v>
      </c>
      <c r="AY20" s="89">
        <v>4.4000000000000004</v>
      </c>
      <c r="AZ20" s="100" t="s">
        <v>113</v>
      </c>
      <c r="BA20" s="99" t="s">
        <v>134</v>
      </c>
      <c r="BB20" s="115" t="s">
        <v>196</v>
      </c>
    </row>
    <row r="21" spans="1:54" x14ac:dyDescent="0.25">
      <c r="A21" s="4" t="s">
        <v>22</v>
      </c>
      <c r="B21" s="11">
        <f t="shared" si="0"/>
        <v>44946.792870370373</v>
      </c>
      <c r="C21" s="58">
        <v>2023</v>
      </c>
      <c r="D21" s="58">
        <v>1</v>
      </c>
      <c r="E21" s="58">
        <v>20</v>
      </c>
      <c r="F21" s="58">
        <v>19</v>
      </c>
      <c r="G21" s="58">
        <v>1</v>
      </c>
      <c r="H21" s="57">
        <v>44.3</v>
      </c>
      <c r="I21" s="140">
        <v>0.2</v>
      </c>
      <c r="J21" s="146">
        <v>52.94</v>
      </c>
      <c r="K21" s="56"/>
      <c r="L21" s="146">
        <v>0.01</v>
      </c>
      <c r="M21" s="146">
        <v>106.97</v>
      </c>
      <c r="N21" s="56"/>
      <c r="O21" s="146">
        <v>0.02</v>
      </c>
      <c r="P21" s="58">
        <v>23</v>
      </c>
      <c r="Q21" s="58">
        <v>3</v>
      </c>
      <c r="R21" s="57">
        <v>9.1</v>
      </c>
      <c r="S21" s="103">
        <v>0.2</v>
      </c>
      <c r="T21" s="114"/>
      <c r="U21" s="114">
        <f t="shared" si="1"/>
        <v>2.833333333333333</v>
      </c>
      <c r="V21" s="114">
        <v>2.8</v>
      </c>
      <c r="W21" s="92">
        <v>33</v>
      </c>
      <c r="X21" s="95" t="s">
        <v>6</v>
      </c>
      <c r="Y21" s="95"/>
      <c r="Z21" s="116" t="s">
        <v>203</v>
      </c>
      <c r="AA21" s="115" t="s">
        <v>196</v>
      </c>
      <c r="AB21" s="93"/>
      <c r="AC21" s="89"/>
      <c r="AE21" s="39">
        <f t="shared" si="2"/>
        <v>1E+16</v>
      </c>
      <c r="AF21" s="115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70"/>
      <c r="AX21" s="70"/>
      <c r="AY21" s="70"/>
      <c r="AZ21" s="116"/>
      <c r="BA21" s="116"/>
      <c r="BB21" s="116"/>
    </row>
    <row r="22" spans="1:54" x14ac:dyDescent="0.25">
      <c r="A22" s="4" t="s">
        <v>23</v>
      </c>
      <c r="B22" s="11">
        <f t="shared" si="0"/>
        <v>44947.328414351854</v>
      </c>
      <c r="C22" s="58">
        <v>2023</v>
      </c>
      <c r="D22" s="58">
        <v>1</v>
      </c>
      <c r="E22" s="58">
        <v>21</v>
      </c>
      <c r="F22" s="58">
        <v>7</v>
      </c>
      <c r="G22" s="58">
        <v>52</v>
      </c>
      <c r="H22" s="57">
        <v>55.7</v>
      </c>
      <c r="I22" s="140">
        <v>0.2</v>
      </c>
      <c r="J22" s="146">
        <v>51.08</v>
      </c>
      <c r="K22" s="56"/>
      <c r="L22" s="146">
        <v>0.01</v>
      </c>
      <c r="M22" s="146">
        <v>99.97</v>
      </c>
      <c r="N22" s="56"/>
      <c r="O22" s="146">
        <v>0.01</v>
      </c>
      <c r="P22" s="58"/>
      <c r="Q22" s="58"/>
      <c r="R22" s="57">
        <v>10.199999999999999</v>
      </c>
      <c r="S22" s="103">
        <v>0.2</v>
      </c>
      <c r="T22" s="114">
        <v>4.2</v>
      </c>
      <c r="U22" s="114">
        <f t="shared" si="1"/>
        <v>3.4444444444444438</v>
      </c>
      <c r="V22" s="114">
        <v>3.4</v>
      </c>
      <c r="W22" s="92">
        <v>29</v>
      </c>
      <c r="X22" s="95" t="s">
        <v>6</v>
      </c>
      <c r="Y22" s="15" t="s">
        <v>113</v>
      </c>
      <c r="Z22" s="115"/>
      <c r="AA22" s="115" t="s">
        <v>196</v>
      </c>
      <c r="AB22" s="93"/>
      <c r="AC22" s="89"/>
      <c r="AE22" s="39">
        <f t="shared" si="2"/>
        <v>7.9432823472428304E+16</v>
      </c>
      <c r="AF22" s="115"/>
      <c r="AH22" s="104">
        <v>2023</v>
      </c>
      <c r="AI22" s="104">
        <v>1</v>
      </c>
      <c r="AJ22" s="104">
        <v>21</v>
      </c>
      <c r="AK22" s="104">
        <v>7</v>
      </c>
      <c r="AL22" s="104">
        <v>52</v>
      </c>
      <c r="AM22" s="103">
        <v>50.1</v>
      </c>
      <c r="AN22" s="103">
        <v>2.2999999999999998</v>
      </c>
      <c r="AO22" s="102">
        <v>51.033999999999999</v>
      </c>
      <c r="AP22" s="104">
        <v>2</v>
      </c>
      <c r="AQ22" s="102">
        <v>1.7999999999999999E-2</v>
      </c>
      <c r="AR22" s="102">
        <v>99.825000000000003</v>
      </c>
      <c r="AS22" s="104">
        <v>1</v>
      </c>
      <c r="AT22" s="101">
        <v>1.4E-2</v>
      </c>
      <c r="AU22" s="104">
        <v>9</v>
      </c>
      <c r="AV22" s="104" t="s">
        <v>118</v>
      </c>
      <c r="AW22" s="114">
        <v>4.2</v>
      </c>
      <c r="AX22" s="114">
        <f>0.994*AW22-0.123</f>
        <v>4.0518000000000001</v>
      </c>
      <c r="AY22" s="89">
        <v>4.0999999999999996</v>
      </c>
      <c r="AZ22" s="100" t="s">
        <v>113</v>
      </c>
      <c r="BA22" s="99" t="s">
        <v>134</v>
      </c>
      <c r="BB22" s="115" t="s">
        <v>196</v>
      </c>
    </row>
    <row r="23" spans="1:54" x14ac:dyDescent="0.25">
      <c r="A23" s="4" t="s">
        <v>24</v>
      </c>
      <c r="B23" s="11">
        <f t="shared" si="0"/>
        <v>44947.548414351855</v>
      </c>
      <c r="C23" s="58">
        <v>2023</v>
      </c>
      <c r="D23" s="58">
        <v>1</v>
      </c>
      <c r="E23" s="58">
        <v>21</v>
      </c>
      <c r="F23" s="58">
        <v>13</v>
      </c>
      <c r="G23" s="58">
        <v>9</v>
      </c>
      <c r="H23" s="57">
        <v>43.9</v>
      </c>
      <c r="I23" s="140">
        <v>0.2</v>
      </c>
      <c r="J23" s="146">
        <v>51.09</v>
      </c>
      <c r="K23" s="56"/>
      <c r="L23" s="146">
        <v>0.01</v>
      </c>
      <c r="M23" s="146">
        <v>99.96</v>
      </c>
      <c r="N23" s="56"/>
      <c r="O23" s="146">
        <v>0.01</v>
      </c>
      <c r="P23" s="58"/>
      <c r="Q23" s="58"/>
      <c r="R23" s="57">
        <v>11.6</v>
      </c>
      <c r="S23" s="103">
        <v>0.1</v>
      </c>
      <c r="T23" s="114">
        <v>4.9000000000000004</v>
      </c>
      <c r="U23" s="114">
        <f t="shared" si="1"/>
        <v>4.2222222222222223</v>
      </c>
      <c r="V23" s="114">
        <v>4.2</v>
      </c>
      <c r="W23" s="92">
        <v>37</v>
      </c>
      <c r="X23" s="95" t="s">
        <v>6</v>
      </c>
      <c r="Y23" s="15" t="s">
        <v>113</v>
      </c>
      <c r="Z23" s="115"/>
      <c r="AA23" s="115" t="s">
        <v>196</v>
      </c>
      <c r="AB23" s="93" t="s">
        <v>233</v>
      </c>
      <c r="AC23" s="89">
        <v>5</v>
      </c>
      <c r="AE23" s="39">
        <f t="shared" si="2"/>
        <v>1.2589254117941732E+18</v>
      </c>
      <c r="AF23" s="115"/>
      <c r="AH23" s="104">
        <v>2023</v>
      </c>
      <c r="AI23" s="104">
        <v>1</v>
      </c>
      <c r="AJ23" s="104">
        <v>21</v>
      </c>
      <c r="AK23" s="104">
        <v>13</v>
      </c>
      <c r="AL23" s="104">
        <v>9</v>
      </c>
      <c r="AM23" s="103">
        <v>38.9</v>
      </c>
      <c r="AN23" s="103">
        <v>2.2000000000000002</v>
      </c>
      <c r="AO23" s="102">
        <v>51.048999999999999</v>
      </c>
      <c r="AP23" s="104">
        <v>2</v>
      </c>
      <c r="AQ23" s="102">
        <v>1.7999999999999999E-2</v>
      </c>
      <c r="AR23" s="102">
        <v>99.840999999999994</v>
      </c>
      <c r="AS23" s="104">
        <v>1</v>
      </c>
      <c r="AT23" s="101">
        <v>1.4E-2</v>
      </c>
      <c r="AU23" s="104">
        <v>9</v>
      </c>
      <c r="AV23" s="104" t="s">
        <v>118</v>
      </c>
      <c r="AW23" s="114">
        <v>4.9000000000000004</v>
      </c>
      <c r="AX23" s="114">
        <f>0.994*AW23-0.123</f>
        <v>4.7476000000000003</v>
      </c>
      <c r="AY23" s="89">
        <v>4.7</v>
      </c>
      <c r="AZ23" s="100" t="s">
        <v>113</v>
      </c>
      <c r="BA23" s="99" t="s">
        <v>134</v>
      </c>
      <c r="BB23" s="115" t="s">
        <v>196</v>
      </c>
    </row>
    <row r="24" spans="1:54" x14ac:dyDescent="0.25">
      <c r="A24" s="4" t="s">
        <v>25</v>
      </c>
      <c r="B24" s="11">
        <f t="shared" si="0"/>
        <v>44951.165185185186</v>
      </c>
      <c r="C24" s="58">
        <v>2023</v>
      </c>
      <c r="D24" s="58">
        <v>1</v>
      </c>
      <c r="E24" s="58">
        <v>25</v>
      </c>
      <c r="F24" s="58">
        <v>3</v>
      </c>
      <c r="G24" s="58">
        <v>57</v>
      </c>
      <c r="H24" s="57">
        <v>52.4</v>
      </c>
      <c r="I24" s="140">
        <v>0.1</v>
      </c>
      <c r="J24" s="146">
        <v>56.09</v>
      </c>
      <c r="K24" s="56"/>
      <c r="L24" s="146">
        <v>0.01</v>
      </c>
      <c r="M24" s="146">
        <v>113.78</v>
      </c>
      <c r="N24" s="56"/>
      <c r="O24" s="146">
        <v>0.01</v>
      </c>
      <c r="P24" s="58">
        <v>8</v>
      </c>
      <c r="Q24" s="58">
        <v>2</v>
      </c>
      <c r="R24" s="57">
        <v>11.4</v>
      </c>
      <c r="S24" s="103">
        <v>0.1</v>
      </c>
      <c r="T24" s="114"/>
      <c r="U24" s="114">
        <f t="shared" si="1"/>
        <v>4.1111111111111116</v>
      </c>
      <c r="V24" s="114">
        <v>4.0999999999999996</v>
      </c>
      <c r="W24" s="92">
        <v>38</v>
      </c>
      <c r="X24" s="95" t="s">
        <v>6</v>
      </c>
      <c r="Y24" s="95"/>
      <c r="Z24" s="115"/>
      <c r="AA24" s="115" t="s">
        <v>196</v>
      </c>
      <c r="AB24" s="93" t="s">
        <v>234</v>
      </c>
      <c r="AC24" s="89">
        <v>6</v>
      </c>
      <c r="AE24" s="39">
        <f t="shared" si="2"/>
        <v>8.9125093813374464E+17</v>
      </c>
      <c r="AF24" s="115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70"/>
      <c r="AX24" s="70"/>
      <c r="AY24" s="70"/>
      <c r="AZ24" s="116"/>
      <c r="BA24" s="116"/>
      <c r="BB24" s="116"/>
    </row>
    <row r="25" spans="1:54" x14ac:dyDescent="0.25">
      <c r="A25" s="4" t="s">
        <v>26</v>
      </c>
      <c r="B25" s="11">
        <f t="shared" si="0"/>
        <v>44951.353576388887</v>
      </c>
      <c r="C25" s="58">
        <v>2023</v>
      </c>
      <c r="D25" s="58">
        <v>1</v>
      </c>
      <c r="E25" s="58">
        <v>25</v>
      </c>
      <c r="F25" s="58">
        <v>8</v>
      </c>
      <c r="G25" s="58">
        <v>29</v>
      </c>
      <c r="H25" s="57">
        <v>9.6</v>
      </c>
      <c r="I25" s="140">
        <v>0.1</v>
      </c>
      <c r="J25" s="146">
        <v>56.08</v>
      </c>
      <c r="K25" s="56"/>
      <c r="L25" s="146">
        <v>0.01</v>
      </c>
      <c r="M25" s="146">
        <v>113.8</v>
      </c>
      <c r="N25" s="56"/>
      <c r="O25" s="146">
        <v>0.01</v>
      </c>
      <c r="P25" s="58">
        <v>7</v>
      </c>
      <c r="Q25" s="58">
        <v>3</v>
      </c>
      <c r="R25" s="57">
        <v>9.3000000000000007</v>
      </c>
      <c r="S25" s="103">
        <v>0.2</v>
      </c>
      <c r="T25" s="114"/>
      <c r="U25" s="114">
        <f t="shared" si="1"/>
        <v>2.9444444444444446</v>
      </c>
      <c r="V25" s="114">
        <v>2.9</v>
      </c>
      <c r="W25" s="92">
        <v>19</v>
      </c>
      <c r="X25" s="95" t="s">
        <v>6</v>
      </c>
      <c r="Y25" s="95"/>
      <c r="Z25" s="115"/>
      <c r="AA25" s="115" t="s">
        <v>196</v>
      </c>
      <c r="AB25" s="93"/>
      <c r="AC25" s="89"/>
      <c r="AE25" s="39">
        <f t="shared" si="2"/>
        <v>1.4125375446227572E+16</v>
      </c>
      <c r="AF25" s="115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70"/>
      <c r="AX25" s="70"/>
      <c r="AY25" s="70"/>
      <c r="AZ25" s="116"/>
      <c r="BA25" s="116"/>
      <c r="BB25" s="116"/>
    </row>
    <row r="26" spans="1:54" x14ac:dyDescent="0.2">
      <c r="A26" s="4" t="s">
        <v>27</v>
      </c>
      <c r="B26" s="24">
        <v>44954.295671296299</v>
      </c>
      <c r="C26" s="109">
        <v>2023</v>
      </c>
      <c r="D26" s="109">
        <v>1</v>
      </c>
      <c r="E26" s="109">
        <v>28</v>
      </c>
      <c r="F26" s="109">
        <v>7</v>
      </c>
      <c r="G26" s="109">
        <v>5</v>
      </c>
      <c r="H26" s="108">
        <v>46.3</v>
      </c>
      <c r="I26" s="117">
        <v>2.2000000000000002</v>
      </c>
      <c r="J26" s="145">
        <v>54.546999999999997</v>
      </c>
      <c r="K26" s="109">
        <v>4</v>
      </c>
      <c r="L26" s="149">
        <v>3.5999999999999997E-2</v>
      </c>
      <c r="M26" s="145">
        <v>100.125</v>
      </c>
      <c r="N26" s="109">
        <v>3</v>
      </c>
      <c r="O26" s="149">
        <v>4.5999999999999999E-2</v>
      </c>
      <c r="P26" s="109">
        <v>0</v>
      </c>
      <c r="Q26" s="109"/>
      <c r="R26" s="109"/>
      <c r="S26" s="109"/>
      <c r="T26" s="117">
        <v>2.6</v>
      </c>
      <c r="U26" s="53">
        <f>0.994*T26-0.123</f>
        <v>2.4614000000000003</v>
      </c>
      <c r="V26" s="117">
        <v>2.5</v>
      </c>
      <c r="W26" s="117"/>
      <c r="X26" s="17" t="s">
        <v>113</v>
      </c>
      <c r="Y26" s="17"/>
      <c r="Z26" s="107" t="s">
        <v>205</v>
      </c>
      <c r="AA26" s="115" t="s">
        <v>196</v>
      </c>
      <c r="AB26" s="113" t="s">
        <v>204</v>
      </c>
      <c r="AC26" s="89"/>
      <c r="AE26" s="115"/>
      <c r="AF26" s="39">
        <f>POWER(10,11.8+1.5*V26)</f>
        <v>3548133892335782</v>
      </c>
      <c r="AG26" s="2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70"/>
      <c r="AX26" s="70"/>
      <c r="AY26" s="70"/>
      <c r="AZ26" s="116"/>
      <c r="BA26" s="116"/>
      <c r="BB26" s="116"/>
    </row>
    <row r="27" spans="1:54" x14ac:dyDescent="0.25">
      <c r="A27" s="4" t="s">
        <v>28</v>
      </c>
      <c r="B27" s="11">
        <f>DATE(C27,D27,E27)+TIME(F27,G27,H27)</f>
        <v>44960.297164351854</v>
      </c>
      <c r="C27" s="58">
        <v>2023</v>
      </c>
      <c r="D27" s="58">
        <v>2</v>
      </c>
      <c r="E27" s="58">
        <v>3</v>
      </c>
      <c r="F27" s="58">
        <v>7</v>
      </c>
      <c r="G27" s="58">
        <v>7</v>
      </c>
      <c r="H27" s="57">
        <v>55.3</v>
      </c>
      <c r="I27" s="140">
        <v>0.2</v>
      </c>
      <c r="J27" s="146">
        <v>48.47</v>
      </c>
      <c r="K27" s="56"/>
      <c r="L27" s="146">
        <v>0.01</v>
      </c>
      <c r="M27" s="146">
        <v>106.21</v>
      </c>
      <c r="N27" s="56"/>
      <c r="O27" s="146">
        <v>0.01</v>
      </c>
      <c r="P27" s="58"/>
      <c r="Q27" s="58"/>
      <c r="R27" s="57">
        <v>11.6</v>
      </c>
      <c r="S27" s="103">
        <v>0.2</v>
      </c>
      <c r="T27" s="114"/>
      <c r="U27" s="114">
        <f>(R27-4)/1.8</f>
        <v>4.2222222222222223</v>
      </c>
      <c r="V27" s="114">
        <v>4.2</v>
      </c>
      <c r="W27" s="92">
        <v>38</v>
      </c>
      <c r="X27" s="95" t="s">
        <v>6</v>
      </c>
      <c r="Y27" s="95"/>
      <c r="Z27" s="115"/>
      <c r="AA27" s="115" t="s">
        <v>196</v>
      </c>
      <c r="AB27" s="93"/>
      <c r="AC27" s="89"/>
      <c r="AE27" s="39">
        <f>POWER(10,11.8+1.5*V27)</f>
        <v>1.2589254117941732E+18</v>
      </c>
      <c r="AF27" s="115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70"/>
      <c r="AX27" s="70"/>
      <c r="AY27" s="70"/>
      <c r="AZ27" s="116"/>
      <c r="BA27" s="116"/>
      <c r="BB27" s="116"/>
    </row>
    <row r="28" spans="1:54" x14ac:dyDescent="0.25">
      <c r="A28" s="4" t="s">
        <v>29</v>
      </c>
      <c r="B28" s="11">
        <f>DATE(C28,D28,E28)+TIME(F28,G28,H28)</f>
        <v>44960.298541666663</v>
      </c>
      <c r="C28" s="58">
        <v>2023</v>
      </c>
      <c r="D28" s="58">
        <v>2</v>
      </c>
      <c r="E28" s="58">
        <v>3</v>
      </c>
      <c r="F28" s="58">
        <v>7</v>
      </c>
      <c r="G28" s="58">
        <v>9</v>
      </c>
      <c r="H28" s="57">
        <v>54.4</v>
      </c>
      <c r="I28" s="140">
        <v>0.2</v>
      </c>
      <c r="J28" s="146">
        <v>48.49</v>
      </c>
      <c r="K28" s="56"/>
      <c r="L28" s="146">
        <v>0.01</v>
      </c>
      <c r="M28" s="146">
        <v>106.2</v>
      </c>
      <c r="N28" s="56"/>
      <c r="O28" s="146">
        <v>0.01</v>
      </c>
      <c r="P28" s="58"/>
      <c r="Q28" s="58"/>
      <c r="R28" s="57">
        <v>11.9</v>
      </c>
      <c r="S28" s="103">
        <v>0.2</v>
      </c>
      <c r="T28" s="114"/>
      <c r="U28" s="114">
        <f>(R28-4)/1.8</f>
        <v>4.3888888888888893</v>
      </c>
      <c r="V28" s="114">
        <v>4.4000000000000004</v>
      </c>
      <c r="W28" s="92">
        <v>38</v>
      </c>
      <c r="X28" s="95" t="s">
        <v>6</v>
      </c>
      <c r="Y28" s="95"/>
      <c r="Z28" s="115"/>
      <c r="AA28" s="115" t="s">
        <v>196</v>
      </c>
      <c r="AB28" s="93"/>
      <c r="AC28" s="89"/>
      <c r="AE28" s="39">
        <f>POWER(10,11.8+1.5*V28)</f>
        <v>2.5118864315096028E+18</v>
      </c>
      <c r="AF28" s="115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70"/>
      <c r="AX28" s="70"/>
      <c r="AY28" s="70"/>
      <c r="AZ28" s="116"/>
      <c r="BA28" s="116"/>
      <c r="BB28" s="116"/>
    </row>
    <row r="29" spans="1:54" x14ac:dyDescent="0.2">
      <c r="A29" s="4" t="s">
        <v>30</v>
      </c>
      <c r="B29" s="24">
        <v>44966.397048611114</v>
      </c>
      <c r="C29" s="109">
        <v>2023</v>
      </c>
      <c r="D29" s="109">
        <v>2</v>
      </c>
      <c r="E29" s="109">
        <v>9</v>
      </c>
      <c r="F29" s="109">
        <v>9</v>
      </c>
      <c r="G29" s="109">
        <v>31</v>
      </c>
      <c r="H29" s="108">
        <v>45</v>
      </c>
      <c r="I29" s="117">
        <v>1.8</v>
      </c>
      <c r="J29" s="145">
        <v>54.597999999999999</v>
      </c>
      <c r="K29" s="109">
        <v>4</v>
      </c>
      <c r="L29" s="149">
        <v>3.5999999999999997E-2</v>
      </c>
      <c r="M29" s="145">
        <v>100.06</v>
      </c>
      <c r="N29" s="109">
        <v>4</v>
      </c>
      <c r="O29" s="149">
        <v>6.2E-2</v>
      </c>
      <c r="P29" s="109">
        <v>0</v>
      </c>
      <c r="Q29" s="109"/>
      <c r="R29" s="109"/>
      <c r="S29" s="109"/>
      <c r="T29" s="117">
        <v>2.5</v>
      </c>
      <c r="U29" s="53">
        <f>0.994*T29-0.123</f>
        <v>2.3620000000000001</v>
      </c>
      <c r="V29" s="117">
        <v>2.4</v>
      </c>
      <c r="W29" s="117"/>
      <c r="X29" s="17" t="s">
        <v>113</v>
      </c>
      <c r="Y29" s="17"/>
      <c r="Z29" s="107" t="s">
        <v>205</v>
      </c>
      <c r="AA29" s="115" t="s">
        <v>196</v>
      </c>
      <c r="AB29" s="113" t="s">
        <v>204</v>
      </c>
      <c r="AC29" s="89"/>
      <c r="AE29" s="115"/>
      <c r="AF29" s="39">
        <f>POWER(10,11.8+1.5*V29)</f>
        <v>2511886431509585.5</v>
      </c>
      <c r="AG29" s="2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70"/>
      <c r="AX29" s="70"/>
      <c r="AY29" s="70"/>
      <c r="AZ29" s="116"/>
      <c r="BA29" s="116"/>
      <c r="BB29" s="116"/>
    </row>
    <row r="30" spans="1:54" x14ac:dyDescent="0.25">
      <c r="A30" s="4" t="s">
        <v>31</v>
      </c>
      <c r="B30" s="11">
        <f>DATE(C30,D30,E30)+TIME(F30,G30,H30)</f>
        <v>44970.342083333337</v>
      </c>
      <c r="C30" s="58">
        <v>2023</v>
      </c>
      <c r="D30" s="58">
        <v>2</v>
      </c>
      <c r="E30" s="58">
        <v>13</v>
      </c>
      <c r="F30" s="58">
        <v>8</v>
      </c>
      <c r="G30" s="58">
        <v>12</v>
      </c>
      <c r="H30" s="57">
        <v>36.5</v>
      </c>
      <c r="I30" s="140">
        <v>0.2</v>
      </c>
      <c r="J30" s="146">
        <v>48.49</v>
      </c>
      <c r="K30" s="56"/>
      <c r="L30" s="146">
        <v>0.01</v>
      </c>
      <c r="M30" s="146">
        <v>106.19</v>
      </c>
      <c r="N30" s="56"/>
      <c r="O30" s="146">
        <v>0.01</v>
      </c>
      <c r="P30" s="58">
        <v>8</v>
      </c>
      <c r="Q30" s="58">
        <v>10</v>
      </c>
      <c r="R30" s="57">
        <v>9.4</v>
      </c>
      <c r="S30" s="103">
        <v>0.2</v>
      </c>
      <c r="T30" s="114"/>
      <c r="U30" s="114">
        <f>(R30-4)/1.8</f>
        <v>3</v>
      </c>
      <c r="V30" s="114">
        <v>3</v>
      </c>
      <c r="W30" s="92">
        <v>30</v>
      </c>
      <c r="X30" s="95" t="s">
        <v>6</v>
      </c>
      <c r="Y30" s="95"/>
      <c r="Z30" s="115"/>
      <c r="AA30" s="115" t="s">
        <v>196</v>
      </c>
      <c r="AB30" s="93"/>
      <c r="AC30" s="89"/>
      <c r="AE30" s="39">
        <f>POWER(10,11.8+1.5*V30)</f>
        <v>1.9952623149688948E+16</v>
      </c>
      <c r="AF30" s="115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70"/>
      <c r="AX30" s="70"/>
      <c r="AY30" s="70"/>
      <c r="AZ30" s="116"/>
      <c r="BA30" s="116"/>
      <c r="BB30" s="116"/>
    </row>
    <row r="31" spans="1:54" x14ac:dyDescent="0.25">
      <c r="A31" s="4" t="s">
        <v>32</v>
      </c>
      <c r="B31" s="11">
        <f>DATE(C31,D31,E31)+TIME(F31,G31,H31)</f>
        <v>44973.070173611108</v>
      </c>
      <c r="C31" s="58">
        <v>2023</v>
      </c>
      <c r="D31" s="58">
        <v>2</v>
      </c>
      <c r="E31" s="58">
        <v>16</v>
      </c>
      <c r="F31" s="58">
        <v>1</v>
      </c>
      <c r="G31" s="58">
        <v>41</v>
      </c>
      <c r="H31" s="57">
        <v>3.7</v>
      </c>
      <c r="I31" s="140">
        <v>0.1</v>
      </c>
      <c r="J31" s="146">
        <v>53.19</v>
      </c>
      <c r="K31" s="56"/>
      <c r="L31" s="146">
        <v>0.01</v>
      </c>
      <c r="M31" s="146">
        <v>107.7</v>
      </c>
      <c r="N31" s="56"/>
      <c r="O31" s="146">
        <v>0.01</v>
      </c>
      <c r="P31" s="58">
        <v>20</v>
      </c>
      <c r="Q31" s="58">
        <v>2</v>
      </c>
      <c r="R31" s="57">
        <v>9.9</v>
      </c>
      <c r="S31" s="103">
        <v>0.2</v>
      </c>
      <c r="T31" s="114"/>
      <c r="U31" s="114">
        <f>(R31-4)/1.8</f>
        <v>3.2777777777777777</v>
      </c>
      <c r="V31" s="114">
        <v>3.3</v>
      </c>
      <c r="W31" s="92">
        <v>35</v>
      </c>
      <c r="X31" s="95" t="s">
        <v>6</v>
      </c>
      <c r="Y31" s="95"/>
      <c r="Z31" s="116" t="s">
        <v>203</v>
      </c>
      <c r="AA31" s="115" t="s">
        <v>196</v>
      </c>
      <c r="AB31" s="93"/>
      <c r="AC31" s="89"/>
      <c r="AE31" s="39">
        <f>POWER(10,11.8+1.5*V31)</f>
        <v>5.6234132519035104E+16</v>
      </c>
      <c r="AF31" s="115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70"/>
      <c r="AX31" s="70"/>
      <c r="AY31" s="70"/>
      <c r="AZ31" s="116"/>
      <c r="BA31" s="116"/>
      <c r="BB31" s="116"/>
    </row>
    <row r="32" spans="1:54" ht="112.5" x14ac:dyDescent="0.25">
      <c r="A32" s="4" t="s">
        <v>33</v>
      </c>
      <c r="B32" s="11">
        <f>DATE(C32,D32,E32)+TIME(F32,G32,H32)</f>
        <v>44973.108113425929</v>
      </c>
      <c r="C32" s="58">
        <v>2023</v>
      </c>
      <c r="D32" s="58">
        <v>2</v>
      </c>
      <c r="E32" s="58">
        <v>16</v>
      </c>
      <c r="F32" s="58">
        <v>2</v>
      </c>
      <c r="G32" s="58">
        <v>35</v>
      </c>
      <c r="H32" s="57">
        <v>41</v>
      </c>
      <c r="I32" s="140">
        <v>0.1</v>
      </c>
      <c r="J32" s="146">
        <v>51.86</v>
      </c>
      <c r="K32" s="56"/>
      <c r="L32" s="146">
        <v>0.01</v>
      </c>
      <c r="M32" s="146">
        <v>105.38</v>
      </c>
      <c r="N32" s="56"/>
      <c r="O32" s="146">
        <v>0.01</v>
      </c>
      <c r="P32" s="58">
        <v>18</v>
      </c>
      <c r="Q32" s="58">
        <v>2</v>
      </c>
      <c r="R32" s="57">
        <v>11.6</v>
      </c>
      <c r="S32" s="103">
        <v>0.2</v>
      </c>
      <c r="T32" s="114"/>
      <c r="U32" s="114">
        <f>(R32-4)/1.8</f>
        <v>4.2222222222222223</v>
      </c>
      <c r="V32" s="114">
        <v>4.2</v>
      </c>
      <c r="W32" s="92">
        <v>40</v>
      </c>
      <c r="X32" s="95" t="s">
        <v>6</v>
      </c>
      <c r="Y32" s="95"/>
      <c r="Z32" s="116" t="s">
        <v>203</v>
      </c>
      <c r="AA32" s="115" t="s">
        <v>196</v>
      </c>
      <c r="AB32" s="93" t="s">
        <v>235</v>
      </c>
      <c r="AC32" s="89">
        <v>7</v>
      </c>
      <c r="AD32" s="8"/>
      <c r="AE32" s="39">
        <f>POWER(10,11.8+1.5*V32)</f>
        <v>1.2589254117941732E+18</v>
      </c>
      <c r="AF32" s="112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70"/>
      <c r="AX32" s="70"/>
      <c r="AY32" s="70"/>
      <c r="AZ32" s="116"/>
      <c r="BA32" s="116"/>
      <c r="BB32" s="116"/>
    </row>
    <row r="33" spans="1:54" x14ac:dyDescent="0.25">
      <c r="A33" s="4" t="s">
        <v>34</v>
      </c>
      <c r="B33" s="11">
        <f>DATE(C33,D33,E33)+TIME(F33,G33,H33)</f>
        <v>44973.128344907411</v>
      </c>
      <c r="C33" s="58">
        <v>2023</v>
      </c>
      <c r="D33" s="58">
        <v>2</v>
      </c>
      <c r="E33" s="58">
        <v>16</v>
      </c>
      <c r="F33" s="58">
        <v>3</v>
      </c>
      <c r="G33" s="58">
        <v>4</v>
      </c>
      <c r="H33" s="57">
        <v>49</v>
      </c>
      <c r="I33" s="140">
        <v>0.1</v>
      </c>
      <c r="J33" s="146">
        <v>55.9</v>
      </c>
      <c r="K33" s="56"/>
      <c r="L33" s="146">
        <v>0.01</v>
      </c>
      <c r="M33" s="146">
        <v>113.42</v>
      </c>
      <c r="N33" s="56"/>
      <c r="O33" s="146">
        <v>0.01</v>
      </c>
      <c r="P33" s="58">
        <v>9</v>
      </c>
      <c r="Q33" s="58">
        <v>2</v>
      </c>
      <c r="R33" s="57">
        <v>11.5</v>
      </c>
      <c r="S33" s="103">
        <v>0.2</v>
      </c>
      <c r="T33" s="114"/>
      <c r="U33" s="114">
        <f>(R33-4)/1.8</f>
        <v>4.166666666666667</v>
      </c>
      <c r="V33" s="114">
        <v>4.2</v>
      </c>
      <c r="W33" s="92">
        <v>40</v>
      </c>
      <c r="X33" s="95" t="s">
        <v>6</v>
      </c>
      <c r="Y33" s="95"/>
      <c r="Z33" s="115"/>
      <c r="AA33" s="115" t="s">
        <v>196</v>
      </c>
      <c r="AB33" s="93" t="s">
        <v>236</v>
      </c>
      <c r="AC33" s="89">
        <v>8</v>
      </c>
      <c r="AE33" s="39">
        <f>POWER(10,11.8+1.5*V33)</f>
        <v>1.2589254117941732E+18</v>
      </c>
      <c r="AF33" s="115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70"/>
      <c r="AX33" s="70"/>
      <c r="AY33" s="70"/>
      <c r="AZ33" s="116"/>
      <c r="BA33" s="116"/>
      <c r="BB33" s="116"/>
    </row>
    <row r="34" spans="1:54" x14ac:dyDescent="0.2">
      <c r="A34" s="4" t="s">
        <v>35</v>
      </c>
      <c r="B34" s="24">
        <v>44973.182210648149</v>
      </c>
      <c r="C34" s="109">
        <v>2023</v>
      </c>
      <c r="D34" s="109">
        <v>2</v>
      </c>
      <c r="E34" s="109">
        <v>16</v>
      </c>
      <c r="F34" s="109">
        <v>4</v>
      </c>
      <c r="G34" s="109">
        <v>22</v>
      </c>
      <c r="H34" s="108">
        <v>23.2</v>
      </c>
      <c r="I34" s="117">
        <v>1.5</v>
      </c>
      <c r="J34" s="145">
        <v>54.484999999999999</v>
      </c>
      <c r="K34" s="109">
        <v>3</v>
      </c>
      <c r="L34" s="149">
        <v>2.7E-2</v>
      </c>
      <c r="M34" s="145">
        <v>100.063</v>
      </c>
      <c r="N34" s="109">
        <v>2</v>
      </c>
      <c r="O34" s="149">
        <v>3.1E-2</v>
      </c>
      <c r="P34" s="109">
        <v>0</v>
      </c>
      <c r="Q34" s="109"/>
      <c r="R34" s="109"/>
      <c r="S34" s="109"/>
      <c r="T34" s="117">
        <v>3.2</v>
      </c>
      <c r="U34" s="53">
        <f>0.994*T34-0.123</f>
        <v>3.0578000000000003</v>
      </c>
      <c r="V34" s="117">
        <v>3.1</v>
      </c>
      <c r="W34" s="117"/>
      <c r="X34" s="17" t="s">
        <v>113</v>
      </c>
      <c r="Y34" s="17"/>
      <c r="Z34" s="107" t="s">
        <v>205</v>
      </c>
      <c r="AA34" s="115" t="s">
        <v>196</v>
      </c>
      <c r="AB34" s="113" t="s">
        <v>204</v>
      </c>
      <c r="AC34" s="89"/>
      <c r="AE34" s="115"/>
      <c r="AF34" s="39">
        <f>POWER(10,11.8+1.5*V34)</f>
        <v>2.8183829312644916E+16</v>
      </c>
      <c r="AG34" s="2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70"/>
      <c r="AX34" s="70"/>
      <c r="AY34" s="70"/>
      <c r="AZ34" s="116"/>
      <c r="BA34" s="116"/>
      <c r="BB34" s="116"/>
    </row>
    <row r="35" spans="1:54" x14ac:dyDescent="0.25">
      <c r="A35" s="4" t="s">
        <v>36</v>
      </c>
      <c r="B35" s="11">
        <f>DATE(C35,D35,E35)+TIME(F35,G35,H35)</f>
        <v>44977.193912037037</v>
      </c>
      <c r="C35" s="58">
        <v>2023</v>
      </c>
      <c r="D35" s="58">
        <v>2</v>
      </c>
      <c r="E35" s="58">
        <v>20</v>
      </c>
      <c r="F35" s="58">
        <v>4</v>
      </c>
      <c r="G35" s="58">
        <v>39</v>
      </c>
      <c r="H35" s="57">
        <v>14.3</v>
      </c>
      <c r="I35" s="140">
        <v>0.2</v>
      </c>
      <c r="J35" s="146">
        <v>56.74</v>
      </c>
      <c r="K35" s="56"/>
      <c r="L35" s="146">
        <v>0.02</v>
      </c>
      <c r="M35" s="146">
        <v>118.33</v>
      </c>
      <c r="N35" s="56"/>
      <c r="O35" s="146">
        <v>0.01</v>
      </c>
      <c r="P35" s="58">
        <v>9</v>
      </c>
      <c r="Q35" s="58">
        <v>3</v>
      </c>
      <c r="R35" s="57">
        <v>9.6</v>
      </c>
      <c r="S35" s="103">
        <v>0.2</v>
      </c>
      <c r="T35" s="114"/>
      <c r="U35" s="114">
        <f>(R35-4)/1.8</f>
        <v>3.1111111111111107</v>
      </c>
      <c r="V35" s="114">
        <v>3.1</v>
      </c>
      <c r="W35" s="92">
        <v>21</v>
      </c>
      <c r="X35" s="95" t="s">
        <v>6</v>
      </c>
      <c r="Y35" s="95"/>
      <c r="Z35" s="115"/>
      <c r="AA35" s="115" t="s">
        <v>196</v>
      </c>
      <c r="AB35" s="93"/>
      <c r="AC35" s="89"/>
      <c r="AE35" s="39">
        <f>POWER(10,11.8+1.5*V35)</f>
        <v>2.8183829312644916E+16</v>
      </c>
      <c r="AF35" s="115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70"/>
      <c r="AX35" s="70"/>
      <c r="AY35" s="70"/>
      <c r="AZ35" s="116"/>
      <c r="BA35" s="116"/>
      <c r="BB35" s="116"/>
    </row>
    <row r="36" spans="1:54" x14ac:dyDescent="0.2">
      <c r="A36" s="4" t="s">
        <v>37</v>
      </c>
      <c r="B36" s="24">
        <v>44978.294189814813</v>
      </c>
      <c r="C36" s="109">
        <v>2023</v>
      </c>
      <c r="D36" s="109">
        <v>2</v>
      </c>
      <c r="E36" s="109">
        <v>21</v>
      </c>
      <c r="F36" s="109">
        <v>7</v>
      </c>
      <c r="G36" s="109">
        <v>3</v>
      </c>
      <c r="H36" s="108">
        <v>38.6</v>
      </c>
      <c r="I36" s="117">
        <v>1.7</v>
      </c>
      <c r="J36" s="145">
        <v>54.322000000000003</v>
      </c>
      <c r="K36" s="109">
        <v>4</v>
      </c>
      <c r="L36" s="149">
        <v>3.5999999999999997E-2</v>
      </c>
      <c r="M36" s="145">
        <v>100.36799999999999</v>
      </c>
      <c r="N36" s="109">
        <v>3</v>
      </c>
      <c r="O36" s="149">
        <v>4.5999999999999999E-2</v>
      </c>
      <c r="P36" s="109">
        <v>0</v>
      </c>
      <c r="Q36" s="109"/>
      <c r="R36" s="109"/>
      <c r="S36" s="109"/>
      <c r="T36" s="117">
        <v>2.7</v>
      </c>
      <c r="U36" s="53">
        <f>0.994*T36-0.123</f>
        <v>2.5608000000000004</v>
      </c>
      <c r="V36" s="117">
        <v>2.6</v>
      </c>
      <c r="W36" s="117"/>
      <c r="X36" s="17" t="s">
        <v>113</v>
      </c>
      <c r="Y36" s="17"/>
      <c r="Z36" s="107" t="s">
        <v>205</v>
      </c>
      <c r="AA36" s="115" t="s">
        <v>196</v>
      </c>
      <c r="AB36" s="113" t="s">
        <v>204</v>
      </c>
      <c r="AC36" s="89"/>
      <c r="AE36" s="115"/>
      <c r="AF36" s="39">
        <f>POWER(10,11.8+1.5*V36)</f>
        <v>5011872336272755</v>
      </c>
      <c r="AG36" s="2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70"/>
      <c r="AX36" s="70"/>
      <c r="AY36" s="70"/>
      <c r="AZ36" s="116"/>
      <c r="BA36" s="116"/>
      <c r="BB36" s="116"/>
    </row>
    <row r="37" spans="1:54" x14ac:dyDescent="0.25">
      <c r="A37" s="4" t="s">
        <v>38</v>
      </c>
      <c r="B37" s="11">
        <f>DATE(C37,D37,E37)+TIME(F37,G37,H37)</f>
        <v>44984.746319444443</v>
      </c>
      <c r="C37" s="58">
        <v>2023</v>
      </c>
      <c r="D37" s="58">
        <v>2</v>
      </c>
      <c r="E37" s="58">
        <v>27</v>
      </c>
      <c r="F37" s="58">
        <v>17</v>
      </c>
      <c r="G37" s="58">
        <v>54</v>
      </c>
      <c r="H37" s="57">
        <v>42.2</v>
      </c>
      <c r="I37" s="140">
        <v>0.2</v>
      </c>
      <c r="J37" s="146">
        <v>56</v>
      </c>
      <c r="K37" s="56"/>
      <c r="L37" s="146">
        <v>0.01</v>
      </c>
      <c r="M37" s="146">
        <v>111.02</v>
      </c>
      <c r="N37" s="56"/>
      <c r="O37" s="146">
        <v>0.02</v>
      </c>
      <c r="P37" s="58">
        <v>11</v>
      </c>
      <c r="Q37" s="58">
        <v>2</v>
      </c>
      <c r="R37" s="57">
        <v>9.4</v>
      </c>
      <c r="S37" s="103">
        <v>0.2</v>
      </c>
      <c r="T37" s="114"/>
      <c r="U37" s="114">
        <f>(R37-4)/1.8</f>
        <v>3</v>
      </c>
      <c r="V37" s="114">
        <v>3</v>
      </c>
      <c r="W37" s="92">
        <v>27</v>
      </c>
      <c r="X37" s="95" t="s">
        <v>6</v>
      </c>
      <c r="Y37" s="95"/>
      <c r="Z37" s="115"/>
      <c r="AA37" s="115" t="s">
        <v>196</v>
      </c>
      <c r="AB37" s="93" t="s">
        <v>237</v>
      </c>
      <c r="AC37" s="89">
        <v>9</v>
      </c>
      <c r="AE37" s="39">
        <f>POWER(10,11.8+1.5*V37)</f>
        <v>1.9952623149688948E+16</v>
      </c>
      <c r="AF37" s="115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70"/>
      <c r="AX37" s="70"/>
      <c r="AY37" s="70"/>
      <c r="AZ37" s="116"/>
      <c r="BA37" s="116"/>
      <c r="BB37" s="116"/>
    </row>
    <row r="38" spans="1:54" x14ac:dyDescent="0.25">
      <c r="A38" s="4" t="s">
        <v>39</v>
      </c>
      <c r="B38" s="11">
        <f>DATE(C38,D38,E38)+TIME(F38,G38,H38)</f>
        <v>44985.132650462961</v>
      </c>
      <c r="C38" s="58">
        <v>2023</v>
      </c>
      <c r="D38" s="58">
        <v>2</v>
      </c>
      <c r="E38" s="58">
        <v>28</v>
      </c>
      <c r="F38" s="58">
        <v>3</v>
      </c>
      <c r="G38" s="58">
        <v>11</v>
      </c>
      <c r="H38" s="57">
        <v>1.5</v>
      </c>
      <c r="I38" s="140">
        <v>0.1</v>
      </c>
      <c r="J38" s="146">
        <v>51.88</v>
      </c>
      <c r="K38" s="56"/>
      <c r="L38" s="146">
        <v>0.01</v>
      </c>
      <c r="M38" s="146">
        <v>105.32</v>
      </c>
      <c r="N38" s="56"/>
      <c r="O38" s="146">
        <v>0.01</v>
      </c>
      <c r="P38" s="58">
        <v>22</v>
      </c>
      <c r="Q38" s="58">
        <v>2</v>
      </c>
      <c r="R38" s="57">
        <v>8.8000000000000007</v>
      </c>
      <c r="S38" s="103">
        <v>0.2</v>
      </c>
      <c r="T38" s="114"/>
      <c r="U38" s="114">
        <f>(R38-4)/1.8</f>
        <v>2.666666666666667</v>
      </c>
      <c r="V38" s="114">
        <v>2.7</v>
      </c>
      <c r="W38" s="92">
        <v>33</v>
      </c>
      <c r="X38" s="95" t="s">
        <v>6</v>
      </c>
      <c r="Y38" s="95"/>
      <c r="Z38" s="116" t="s">
        <v>203</v>
      </c>
      <c r="AA38" s="115" t="s">
        <v>196</v>
      </c>
      <c r="AB38" s="93"/>
      <c r="AC38" s="89"/>
      <c r="AE38" s="39">
        <f>POWER(10,11.8+1.5*V38)</f>
        <v>7079457843841414</v>
      </c>
      <c r="AF38" s="115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70"/>
      <c r="AX38" s="70"/>
      <c r="AY38" s="70"/>
      <c r="AZ38" s="116"/>
      <c r="BA38" s="116"/>
      <c r="BB38" s="116"/>
    </row>
    <row r="39" spans="1:54" x14ac:dyDescent="0.2">
      <c r="A39" s="4" t="s">
        <v>40</v>
      </c>
      <c r="B39" s="24">
        <v>44986.280902777777</v>
      </c>
      <c r="C39" s="109">
        <v>2023</v>
      </c>
      <c r="D39" s="109">
        <v>3</v>
      </c>
      <c r="E39" s="109">
        <v>1</v>
      </c>
      <c r="F39" s="109">
        <v>6</v>
      </c>
      <c r="G39" s="109">
        <v>44</v>
      </c>
      <c r="H39" s="108">
        <v>30.2</v>
      </c>
      <c r="I39" s="117">
        <v>1.5</v>
      </c>
      <c r="J39" s="145">
        <v>54.493000000000002</v>
      </c>
      <c r="K39" s="109">
        <v>4</v>
      </c>
      <c r="L39" s="149">
        <v>3.5999999999999997E-2</v>
      </c>
      <c r="M39" s="145">
        <v>100.53700000000001</v>
      </c>
      <c r="N39" s="109">
        <v>3</v>
      </c>
      <c r="O39" s="149">
        <v>4.5999999999999999E-2</v>
      </c>
      <c r="P39" s="109">
        <v>0</v>
      </c>
      <c r="Q39" s="109"/>
      <c r="R39" s="109"/>
      <c r="S39" s="109"/>
      <c r="T39" s="117">
        <v>2.7</v>
      </c>
      <c r="U39" s="53">
        <f>0.994*T39-0.123</f>
        <v>2.5608000000000004</v>
      </c>
      <c r="V39" s="117">
        <v>2.6</v>
      </c>
      <c r="W39" s="117"/>
      <c r="X39" s="17" t="s">
        <v>113</v>
      </c>
      <c r="Y39" s="17"/>
      <c r="Z39" s="107" t="s">
        <v>205</v>
      </c>
      <c r="AA39" s="115" t="s">
        <v>196</v>
      </c>
      <c r="AB39" s="113" t="s">
        <v>204</v>
      </c>
      <c r="AC39" s="89"/>
      <c r="AE39" s="115"/>
      <c r="AF39" s="39">
        <f>POWER(10,11.8+1.5*V39)</f>
        <v>5011872336272755</v>
      </c>
      <c r="AG39" s="2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70"/>
      <c r="AX39" s="70"/>
      <c r="AY39" s="70"/>
      <c r="AZ39" s="116"/>
      <c r="BA39" s="116"/>
      <c r="BB39" s="116"/>
    </row>
    <row r="40" spans="1:54" x14ac:dyDescent="0.25">
      <c r="A40" s="4" t="s">
        <v>41</v>
      </c>
      <c r="B40" s="11">
        <f t="shared" ref="B40:B46" si="3">DATE(C40,D40,E40)+TIME(F40,G40,H40)</f>
        <v>44986.370856481481</v>
      </c>
      <c r="C40" s="58">
        <v>2023</v>
      </c>
      <c r="D40" s="58">
        <v>3</v>
      </c>
      <c r="E40" s="58">
        <v>1</v>
      </c>
      <c r="F40" s="58">
        <v>8</v>
      </c>
      <c r="G40" s="58">
        <v>54</v>
      </c>
      <c r="H40" s="57">
        <v>2.7</v>
      </c>
      <c r="I40" s="140">
        <v>0.1</v>
      </c>
      <c r="J40" s="146">
        <v>53.53</v>
      </c>
      <c r="K40" s="56"/>
      <c r="L40" s="146">
        <v>0.01</v>
      </c>
      <c r="M40" s="146">
        <v>108.52</v>
      </c>
      <c r="N40" s="56"/>
      <c r="O40" s="146">
        <v>0.01</v>
      </c>
      <c r="P40" s="58">
        <v>21</v>
      </c>
      <c r="Q40" s="58">
        <v>2</v>
      </c>
      <c r="R40" s="57">
        <v>9</v>
      </c>
      <c r="S40" s="103">
        <v>0.2</v>
      </c>
      <c r="T40" s="114"/>
      <c r="U40" s="114">
        <f t="shared" ref="U40:U46" si="4">(R40-4)/1.8</f>
        <v>2.7777777777777777</v>
      </c>
      <c r="V40" s="114">
        <v>2.8</v>
      </c>
      <c r="W40" s="92">
        <v>34</v>
      </c>
      <c r="X40" s="95" t="s">
        <v>6</v>
      </c>
      <c r="Y40" s="95"/>
      <c r="Z40" s="116" t="s">
        <v>203</v>
      </c>
      <c r="AA40" s="115" t="s">
        <v>196</v>
      </c>
      <c r="AB40" s="93"/>
      <c r="AC40" s="89"/>
      <c r="AE40" s="39">
        <f t="shared" ref="AE40:AE46" si="5">POWER(10,11.8+1.5*V40)</f>
        <v>1E+16</v>
      </c>
      <c r="AF40" s="115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70"/>
      <c r="AX40" s="70"/>
      <c r="AY40" s="70"/>
      <c r="AZ40" s="116"/>
      <c r="BA40" s="116"/>
      <c r="BB40" s="116"/>
    </row>
    <row r="41" spans="1:54" x14ac:dyDescent="0.25">
      <c r="A41" s="4" t="s">
        <v>42</v>
      </c>
      <c r="B41" s="11">
        <f t="shared" si="3"/>
        <v>44988.85119212963</v>
      </c>
      <c r="C41" s="58">
        <v>2023</v>
      </c>
      <c r="D41" s="58">
        <v>3</v>
      </c>
      <c r="E41" s="58">
        <v>3</v>
      </c>
      <c r="F41" s="58">
        <v>20</v>
      </c>
      <c r="G41" s="58">
        <v>25</v>
      </c>
      <c r="H41" s="57">
        <v>43.6</v>
      </c>
      <c r="I41" s="140">
        <v>0.2</v>
      </c>
      <c r="J41" s="146">
        <v>51.08</v>
      </c>
      <c r="K41" s="56"/>
      <c r="L41" s="146">
        <v>0.01</v>
      </c>
      <c r="M41" s="146">
        <v>99.95</v>
      </c>
      <c r="N41" s="56"/>
      <c r="O41" s="146">
        <v>0.01</v>
      </c>
      <c r="P41" s="58"/>
      <c r="Q41" s="58"/>
      <c r="R41" s="57">
        <v>9.4</v>
      </c>
      <c r="S41" s="103">
        <v>0.2</v>
      </c>
      <c r="T41" s="114">
        <v>3.7</v>
      </c>
      <c r="U41" s="114">
        <f t="shared" si="4"/>
        <v>3</v>
      </c>
      <c r="V41" s="114">
        <v>3</v>
      </c>
      <c r="W41" s="92">
        <v>26</v>
      </c>
      <c r="X41" s="95" t="s">
        <v>6</v>
      </c>
      <c r="Y41" s="15" t="s">
        <v>113</v>
      </c>
      <c r="Z41" s="115"/>
      <c r="AA41" s="115" t="s">
        <v>196</v>
      </c>
      <c r="AB41" s="93"/>
      <c r="AC41" s="89"/>
      <c r="AE41" s="39">
        <f t="shared" si="5"/>
        <v>1.9952623149688948E+16</v>
      </c>
      <c r="AF41" s="115"/>
      <c r="AH41" s="104">
        <v>2023</v>
      </c>
      <c r="AI41" s="104">
        <v>3</v>
      </c>
      <c r="AJ41" s="104">
        <v>3</v>
      </c>
      <c r="AK41" s="104">
        <v>20</v>
      </c>
      <c r="AL41" s="104">
        <v>25</v>
      </c>
      <c r="AM41" s="103">
        <v>40.1</v>
      </c>
      <c r="AN41" s="103">
        <v>3.7</v>
      </c>
      <c r="AO41" s="102">
        <v>51.113999999999997</v>
      </c>
      <c r="AP41" s="104">
        <v>2</v>
      </c>
      <c r="AQ41" s="102">
        <v>1.7999999999999999E-2</v>
      </c>
      <c r="AR41" s="102">
        <v>99.853999999999999</v>
      </c>
      <c r="AS41" s="104">
        <v>1</v>
      </c>
      <c r="AT41" s="101">
        <v>1.4E-2</v>
      </c>
      <c r="AU41" s="104">
        <v>9</v>
      </c>
      <c r="AV41" s="104" t="s">
        <v>118</v>
      </c>
      <c r="AW41" s="114">
        <v>3.7</v>
      </c>
      <c r="AX41" s="114">
        <f>0.994*AW41-0.123</f>
        <v>3.5548000000000002</v>
      </c>
      <c r="AY41" s="89">
        <v>3.6</v>
      </c>
      <c r="AZ41" s="100" t="s">
        <v>113</v>
      </c>
      <c r="BA41" s="99" t="s">
        <v>134</v>
      </c>
      <c r="BB41" s="115" t="s">
        <v>196</v>
      </c>
    </row>
    <row r="42" spans="1:54" x14ac:dyDescent="0.25">
      <c r="A42" s="4" t="s">
        <v>43</v>
      </c>
      <c r="B42" s="11">
        <f t="shared" si="3"/>
        <v>44988.895844907405</v>
      </c>
      <c r="C42" s="58">
        <v>2023</v>
      </c>
      <c r="D42" s="58">
        <v>3</v>
      </c>
      <c r="E42" s="58">
        <v>3</v>
      </c>
      <c r="F42" s="58">
        <v>21</v>
      </c>
      <c r="G42" s="58">
        <v>30</v>
      </c>
      <c r="H42" s="57">
        <v>1.4</v>
      </c>
      <c r="I42" s="140">
        <v>0.2</v>
      </c>
      <c r="J42" s="146">
        <v>51.09</v>
      </c>
      <c r="K42" s="56"/>
      <c r="L42" s="146">
        <v>0.01</v>
      </c>
      <c r="M42" s="146">
        <v>99.94</v>
      </c>
      <c r="N42" s="56"/>
      <c r="O42" s="146">
        <v>0.01</v>
      </c>
      <c r="P42" s="58"/>
      <c r="Q42" s="58"/>
      <c r="R42" s="57">
        <v>9.6999999999999993</v>
      </c>
      <c r="S42" s="103">
        <v>0.2</v>
      </c>
      <c r="T42" s="114">
        <v>4</v>
      </c>
      <c r="U42" s="114">
        <f t="shared" si="4"/>
        <v>3.1666666666666661</v>
      </c>
      <c r="V42" s="114">
        <v>3.2</v>
      </c>
      <c r="W42" s="92">
        <v>26</v>
      </c>
      <c r="X42" s="95" t="s">
        <v>6</v>
      </c>
      <c r="Y42" s="15" t="s">
        <v>113</v>
      </c>
      <c r="Z42" s="115"/>
      <c r="AA42" s="115" t="s">
        <v>196</v>
      </c>
      <c r="AB42" s="93"/>
      <c r="AC42" s="89"/>
      <c r="AE42" s="39">
        <f t="shared" si="5"/>
        <v>3.981071705534992E+16</v>
      </c>
      <c r="AF42" s="115"/>
      <c r="AH42" s="104">
        <v>2023</v>
      </c>
      <c r="AI42" s="104">
        <v>3</v>
      </c>
      <c r="AJ42" s="104">
        <v>3</v>
      </c>
      <c r="AK42" s="104">
        <v>21</v>
      </c>
      <c r="AL42" s="104">
        <v>29</v>
      </c>
      <c r="AM42" s="103">
        <v>55.8</v>
      </c>
      <c r="AN42" s="103">
        <v>2.7</v>
      </c>
      <c r="AO42" s="102">
        <v>51.073999999999998</v>
      </c>
      <c r="AP42" s="104">
        <v>2</v>
      </c>
      <c r="AQ42" s="102">
        <v>1.7999999999999999E-2</v>
      </c>
      <c r="AR42" s="102">
        <v>99.843000000000004</v>
      </c>
      <c r="AS42" s="104">
        <v>1</v>
      </c>
      <c r="AT42" s="101">
        <v>1.4E-2</v>
      </c>
      <c r="AU42" s="104">
        <v>9</v>
      </c>
      <c r="AV42" s="104" t="s">
        <v>118</v>
      </c>
      <c r="AW42" s="114">
        <v>4</v>
      </c>
      <c r="AX42" s="114">
        <f>0.994*AW42-0.123</f>
        <v>3.8529999999999998</v>
      </c>
      <c r="AY42" s="89">
        <v>3.9</v>
      </c>
      <c r="AZ42" s="100" t="s">
        <v>113</v>
      </c>
      <c r="BA42" s="99" t="s">
        <v>134</v>
      </c>
      <c r="BB42" s="115" t="s">
        <v>196</v>
      </c>
    </row>
    <row r="43" spans="1:54" x14ac:dyDescent="0.25">
      <c r="A43" s="4" t="s">
        <v>44</v>
      </c>
      <c r="B43" s="11">
        <f t="shared" si="3"/>
        <v>44989.570648148147</v>
      </c>
      <c r="C43" s="58">
        <v>2023</v>
      </c>
      <c r="D43" s="58">
        <v>3</v>
      </c>
      <c r="E43" s="58">
        <v>4</v>
      </c>
      <c r="F43" s="58">
        <v>13</v>
      </c>
      <c r="G43" s="58">
        <v>41</v>
      </c>
      <c r="H43" s="57">
        <v>44.6</v>
      </c>
      <c r="I43" s="140">
        <v>0.2</v>
      </c>
      <c r="J43" s="146">
        <v>51.09</v>
      </c>
      <c r="K43" s="56"/>
      <c r="L43" s="146">
        <v>0.01</v>
      </c>
      <c r="M43" s="146">
        <v>99.99</v>
      </c>
      <c r="N43" s="56"/>
      <c r="O43" s="146">
        <v>0.01</v>
      </c>
      <c r="P43" s="58"/>
      <c r="Q43" s="58"/>
      <c r="R43" s="57">
        <v>12</v>
      </c>
      <c r="S43" s="103">
        <v>0.2</v>
      </c>
      <c r="T43" s="114">
        <v>5.0999999999999996</v>
      </c>
      <c r="U43" s="114">
        <f t="shared" si="4"/>
        <v>4.4444444444444446</v>
      </c>
      <c r="V43" s="114">
        <v>4.4000000000000004</v>
      </c>
      <c r="W43" s="92">
        <v>40</v>
      </c>
      <c r="X43" s="95" t="s">
        <v>6</v>
      </c>
      <c r="Y43" s="15" t="s">
        <v>113</v>
      </c>
      <c r="Z43" s="115"/>
      <c r="AA43" s="115" t="s">
        <v>196</v>
      </c>
      <c r="AB43" s="93" t="s">
        <v>238</v>
      </c>
      <c r="AC43" s="89">
        <v>10</v>
      </c>
      <c r="AE43" s="39">
        <f t="shared" si="5"/>
        <v>2.5118864315096028E+18</v>
      </c>
      <c r="AF43" s="115"/>
      <c r="AH43" s="104">
        <v>2023</v>
      </c>
      <c r="AI43" s="104">
        <v>3</v>
      </c>
      <c r="AJ43" s="104">
        <v>4</v>
      </c>
      <c r="AK43" s="104">
        <v>13</v>
      </c>
      <c r="AL43" s="104">
        <v>41</v>
      </c>
      <c r="AM43" s="103">
        <v>39.6</v>
      </c>
      <c r="AN43" s="103">
        <v>2.8</v>
      </c>
      <c r="AO43" s="102">
        <v>51.084000000000003</v>
      </c>
      <c r="AP43" s="104">
        <v>2</v>
      </c>
      <c r="AQ43" s="102">
        <v>1.7999999999999999E-2</v>
      </c>
      <c r="AR43" s="102">
        <v>99.816000000000003</v>
      </c>
      <c r="AS43" s="104">
        <v>1</v>
      </c>
      <c r="AT43" s="101">
        <v>1.4E-2</v>
      </c>
      <c r="AU43" s="104">
        <v>9</v>
      </c>
      <c r="AV43" s="104" t="s">
        <v>118</v>
      </c>
      <c r="AW43" s="114">
        <v>5.0999999999999996</v>
      </c>
      <c r="AX43" s="114">
        <f>0.994*AW43-0.123</f>
        <v>4.9463999999999997</v>
      </c>
      <c r="AY43" s="89">
        <v>4.9000000000000004</v>
      </c>
      <c r="AZ43" s="100" t="s">
        <v>113</v>
      </c>
      <c r="BA43" s="99" t="s">
        <v>134</v>
      </c>
      <c r="BB43" s="115" t="s">
        <v>196</v>
      </c>
    </row>
    <row r="44" spans="1:54" x14ac:dyDescent="0.25">
      <c r="A44" s="4" t="s">
        <v>45</v>
      </c>
      <c r="B44" s="11">
        <f t="shared" si="3"/>
        <v>44993.966921296298</v>
      </c>
      <c r="C44" s="58">
        <v>2023</v>
      </c>
      <c r="D44" s="58">
        <v>3</v>
      </c>
      <c r="E44" s="58">
        <v>8</v>
      </c>
      <c r="F44" s="58">
        <v>23</v>
      </c>
      <c r="G44" s="58">
        <v>12</v>
      </c>
      <c r="H44" s="57">
        <v>22.2</v>
      </c>
      <c r="I44" s="140">
        <v>0.2</v>
      </c>
      <c r="J44" s="146">
        <v>51.1</v>
      </c>
      <c r="K44" s="56"/>
      <c r="L44" s="146">
        <v>0.01</v>
      </c>
      <c r="M44" s="146">
        <v>99.97</v>
      </c>
      <c r="N44" s="56"/>
      <c r="O44" s="146">
        <v>0.01</v>
      </c>
      <c r="P44" s="58"/>
      <c r="Q44" s="58"/>
      <c r="R44" s="57">
        <v>10.4</v>
      </c>
      <c r="S44" s="103">
        <v>0.2</v>
      </c>
      <c r="T44" s="114">
        <v>4.2</v>
      </c>
      <c r="U44" s="114">
        <f t="shared" si="4"/>
        <v>3.5555555555555558</v>
      </c>
      <c r="V44" s="114">
        <v>3.6</v>
      </c>
      <c r="W44" s="92">
        <v>29</v>
      </c>
      <c r="X44" s="95" t="s">
        <v>6</v>
      </c>
      <c r="Y44" s="15" t="s">
        <v>113</v>
      </c>
      <c r="Z44" s="115"/>
      <c r="AA44" s="115" t="s">
        <v>196</v>
      </c>
      <c r="AB44" s="93"/>
      <c r="AC44" s="89"/>
      <c r="AE44" s="39">
        <f t="shared" si="5"/>
        <v>1.5848931924611347E+17</v>
      </c>
      <c r="AF44" s="115"/>
      <c r="AH44" s="104">
        <v>2023</v>
      </c>
      <c r="AI44" s="104">
        <v>3</v>
      </c>
      <c r="AJ44" s="104">
        <v>8</v>
      </c>
      <c r="AK44" s="104">
        <v>23</v>
      </c>
      <c r="AL44" s="104">
        <v>12</v>
      </c>
      <c r="AM44" s="103">
        <v>15.7</v>
      </c>
      <c r="AN44" s="103">
        <v>2.2000000000000002</v>
      </c>
      <c r="AO44" s="102">
        <v>50.927</v>
      </c>
      <c r="AP44" s="104">
        <v>2</v>
      </c>
      <c r="AQ44" s="102">
        <v>1.7999999999999999E-2</v>
      </c>
      <c r="AR44" s="102">
        <v>99.817999999999998</v>
      </c>
      <c r="AS44" s="104">
        <v>1</v>
      </c>
      <c r="AT44" s="101">
        <v>1.4E-2</v>
      </c>
      <c r="AU44" s="104">
        <v>9</v>
      </c>
      <c r="AV44" s="104" t="s">
        <v>118</v>
      </c>
      <c r="AW44" s="114">
        <v>4.2</v>
      </c>
      <c r="AX44" s="114">
        <f>0.994*AW44-0.123</f>
        <v>4.0518000000000001</v>
      </c>
      <c r="AY44" s="89">
        <v>4.0999999999999996</v>
      </c>
      <c r="AZ44" s="100" t="s">
        <v>113</v>
      </c>
      <c r="BA44" s="99" t="s">
        <v>134</v>
      </c>
      <c r="BB44" s="115" t="s">
        <v>196</v>
      </c>
    </row>
    <row r="45" spans="1:54" x14ac:dyDescent="0.25">
      <c r="A45" s="4" t="s">
        <v>46</v>
      </c>
      <c r="B45" s="11">
        <f t="shared" si="3"/>
        <v>45000.179918981485</v>
      </c>
      <c r="C45" s="58">
        <v>2023</v>
      </c>
      <c r="D45" s="58">
        <v>3</v>
      </c>
      <c r="E45" s="58">
        <v>15</v>
      </c>
      <c r="F45" s="58">
        <v>4</v>
      </c>
      <c r="G45" s="58">
        <v>19</v>
      </c>
      <c r="H45" s="57">
        <v>5.5</v>
      </c>
      <c r="I45" s="140">
        <v>0.2</v>
      </c>
      <c r="J45" s="146">
        <v>51.22</v>
      </c>
      <c r="K45" s="56"/>
      <c r="L45" s="146">
        <v>0.01</v>
      </c>
      <c r="M45" s="146">
        <v>100.37</v>
      </c>
      <c r="N45" s="56"/>
      <c r="O45" s="146">
        <v>0.01</v>
      </c>
      <c r="P45" s="58"/>
      <c r="Q45" s="58"/>
      <c r="R45" s="57">
        <v>9.6999999999999993</v>
      </c>
      <c r="S45" s="103">
        <v>0.2</v>
      </c>
      <c r="T45" s="114"/>
      <c r="U45" s="114">
        <f t="shared" si="4"/>
        <v>3.1666666666666661</v>
      </c>
      <c r="V45" s="114">
        <v>3.2</v>
      </c>
      <c r="W45" s="92">
        <v>29</v>
      </c>
      <c r="X45" s="95" t="s">
        <v>6</v>
      </c>
      <c r="Y45" s="95"/>
      <c r="Z45" s="116" t="s">
        <v>202</v>
      </c>
      <c r="AA45" s="115" t="s">
        <v>196</v>
      </c>
      <c r="AB45" s="93"/>
      <c r="AC45" s="89"/>
      <c r="AE45" s="39">
        <f t="shared" si="5"/>
        <v>3.981071705534992E+16</v>
      </c>
      <c r="AF45" s="115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70"/>
      <c r="AX45" s="70"/>
      <c r="AY45" s="70"/>
      <c r="AZ45" s="116"/>
      <c r="BA45" s="116"/>
      <c r="BB45" s="116"/>
    </row>
    <row r="46" spans="1:54" ht="22.5" x14ac:dyDescent="0.25">
      <c r="A46" s="4" t="s">
        <v>47</v>
      </c>
      <c r="B46" s="11">
        <f t="shared" si="3"/>
        <v>45001.280243055553</v>
      </c>
      <c r="C46" s="58">
        <v>2023</v>
      </c>
      <c r="D46" s="58">
        <v>3</v>
      </c>
      <c r="E46" s="58">
        <v>16</v>
      </c>
      <c r="F46" s="58">
        <v>6</v>
      </c>
      <c r="G46" s="58">
        <v>43</v>
      </c>
      <c r="H46" s="57">
        <v>33.299999999999997</v>
      </c>
      <c r="I46" s="140">
        <v>0.1</v>
      </c>
      <c r="J46" s="146">
        <v>56.25</v>
      </c>
      <c r="K46" s="56"/>
      <c r="L46" s="146">
        <v>0.01</v>
      </c>
      <c r="M46" s="146">
        <v>114.28</v>
      </c>
      <c r="N46" s="56"/>
      <c r="O46" s="146">
        <v>0.01</v>
      </c>
      <c r="P46" s="58">
        <v>17</v>
      </c>
      <c r="Q46" s="58">
        <v>2</v>
      </c>
      <c r="R46" s="57">
        <v>10.9</v>
      </c>
      <c r="S46" s="103">
        <v>0.2</v>
      </c>
      <c r="T46" s="114"/>
      <c r="U46" s="114">
        <f t="shared" si="4"/>
        <v>3.8333333333333335</v>
      </c>
      <c r="V46" s="114">
        <v>3.8</v>
      </c>
      <c r="W46" s="92">
        <v>36</v>
      </c>
      <c r="X46" s="95" t="s">
        <v>6</v>
      </c>
      <c r="Y46" s="95"/>
      <c r="Z46" s="115"/>
      <c r="AA46" s="115" t="s">
        <v>196</v>
      </c>
      <c r="AB46" s="93" t="s">
        <v>239</v>
      </c>
      <c r="AC46" s="89">
        <v>11</v>
      </c>
      <c r="AE46" s="39">
        <f t="shared" si="5"/>
        <v>3.1622776601683898E+17</v>
      </c>
      <c r="AF46" s="115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70"/>
      <c r="AX46" s="70"/>
      <c r="AY46" s="70"/>
      <c r="AZ46" s="116"/>
      <c r="BA46" s="116"/>
      <c r="BB46" s="116"/>
    </row>
    <row r="47" spans="1:54" x14ac:dyDescent="0.2">
      <c r="A47" s="4" t="s">
        <v>48</v>
      </c>
      <c r="B47" s="24">
        <v>45002.351585648146</v>
      </c>
      <c r="C47" s="109">
        <v>2023</v>
      </c>
      <c r="D47" s="109">
        <v>3</v>
      </c>
      <c r="E47" s="109">
        <v>17</v>
      </c>
      <c r="F47" s="109">
        <v>8</v>
      </c>
      <c r="G47" s="109">
        <v>26</v>
      </c>
      <c r="H47" s="108">
        <v>17.100000000000001</v>
      </c>
      <c r="I47" s="117">
        <v>2</v>
      </c>
      <c r="J47" s="145">
        <v>54.521000000000001</v>
      </c>
      <c r="K47" s="109">
        <v>6</v>
      </c>
      <c r="L47" s="149">
        <v>5.3999999999999999E-2</v>
      </c>
      <c r="M47" s="145">
        <v>100.759</v>
      </c>
      <c r="N47" s="109">
        <v>3</v>
      </c>
      <c r="O47" s="149">
        <v>4.5999999999999999E-2</v>
      </c>
      <c r="P47" s="109">
        <v>0</v>
      </c>
      <c r="Q47" s="109"/>
      <c r="R47" s="109"/>
      <c r="S47" s="109"/>
      <c r="T47" s="117">
        <v>2.6</v>
      </c>
      <c r="U47" s="53">
        <f>0.994*T47-0.123</f>
        <v>2.4614000000000003</v>
      </c>
      <c r="V47" s="117">
        <v>2.5</v>
      </c>
      <c r="W47" s="117"/>
      <c r="X47" s="17" t="s">
        <v>113</v>
      </c>
      <c r="Y47" s="17"/>
      <c r="Z47" s="107" t="s">
        <v>205</v>
      </c>
      <c r="AA47" s="115" t="s">
        <v>196</v>
      </c>
      <c r="AB47" s="113" t="s">
        <v>204</v>
      </c>
      <c r="AC47" s="89"/>
      <c r="AE47" s="115"/>
      <c r="AF47" s="39">
        <f>POWER(10,11.8+1.5*V47)</f>
        <v>3548133892335782</v>
      </c>
      <c r="AG47" s="2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70"/>
      <c r="AX47" s="70"/>
      <c r="AY47" s="70"/>
      <c r="AZ47" s="116"/>
      <c r="BA47" s="116"/>
      <c r="BB47" s="116"/>
    </row>
    <row r="48" spans="1:54" x14ac:dyDescent="0.2">
      <c r="A48" s="4" t="s">
        <v>49</v>
      </c>
      <c r="B48" s="24">
        <v>45008.298668981479</v>
      </c>
      <c r="C48" s="109">
        <v>2023</v>
      </c>
      <c r="D48" s="109">
        <v>3</v>
      </c>
      <c r="E48" s="109">
        <v>23</v>
      </c>
      <c r="F48" s="109">
        <v>7</v>
      </c>
      <c r="G48" s="109">
        <v>10</v>
      </c>
      <c r="H48" s="108">
        <v>5.0999999999999996</v>
      </c>
      <c r="I48" s="117">
        <v>1.5</v>
      </c>
      <c r="J48" s="145">
        <v>54.537999999999997</v>
      </c>
      <c r="K48" s="109">
        <v>4</v>
      </c>
      <c r="L48" s="149">
        <v>3.5999999999999997E-2</v>
      </c>
      <c r="M48" s="145">
        <v>100.6</v>
      </c>
      <c r="N48" s="109">
        <v>4</v>
      </c>
      <c r="O48" s="149">
        <v>6.2E-2</v>
      </c>
      <c r="P48" s="109">
        <v>0</v>
      </c>
      <c r="Q48" s="109"/>
      <c r="R48" s="109"/>
      <c r="S48" s="109"/>
      <c r="T48" s="117">
        <v>2.7</v>
      </c>
      <c r="U48" s="53">
        <f>0.994*T48-0.123</f>
        <v>2.5608000000000004</v>
      </c>
      <c r="V48" s="117">
        <v>2.6</v>
      </c>
      <c r="W48" s="117"/>
      <c r="X48" s="17" t="s">
        <v>113</v>
      </c>
      <c r="Y48" s="17"/>
      <c r="Z48" s="107" t="s">
        <v>205</v>
      </c>
      <c r="AA48" s="115" t="s">
        <v>196</v>
      </c>
      <c r="AB48" s="113" t="s">
        <v>204</v>
      </c>
      <c r="AC48" s="89"/>
      <c r="AE48" s="115"/>
      <c r="AF48" s="39">
        <f>POWER(10,11.8+1.5*V48)</f>
        <v>5011872336272755</v>
      </c>
      <c r="AG48" s="2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70"/>
      <c r="AX48" s="70"/>
      <c r="AY48" s="70"/>
      <c r="AZ48" s="116"/>
      <c r="BA48" s="116"/>
      <c r="BB48" s="116"/>
    </row>
    <row r="49" spans="1:54" x14ac:dyDescent="0.25">
      <c r="A49" s="4" t="s">
        <v>50</v>
      </c>
      <c r="B49" s="11">
        <f>DATE(C49,D49,E49)+TIME(F49,G49,H49)</f>
        <v>45010.109398148146</v>
      </c>
      <c r="C49" s="58">
        <v>2023</v>
      </c>
      <c r="D49" s="58">
        <v>3</v>
      </c>
      <c r="E49" s="58">
        <v>25</v>
      </c>
      <c r="F49" s="58">
        <v>2</v>
      </c>
      <c r="G49" s="58">
        <v>37</v>
      </c>
      <c r="H49" s="57">
        <v>32.1</v>
      </c>
      <c r="I49" s="140">
        <v>0.3</v>
      </c>
      <c r="J49" s="146">
        <v>56.22</v>
      </c>
      <c r="K49" s="56"/>
      <c r="L49" s="146">
        <v>0.02</v>
      </c>
      <c r="M49" s="146">
        <v>111.97</v>
      </c>
      <c r="N49" s="56"/>
      <c r="O49" s="146">
        <v>0.02</v>
      </c>
      <c r="P49" s="58">
        <v>24</v>
      </c>
      <c r="Q49" s="58">
        <v>3</v>
      </c>
      <c r="R49" s="57">
        <v>9</v>
      </c>
      <c r="S49" s="103">
        <v>0.3</v>
      </c>
      <c r="T49" s="114"/>
      <c r="U49" s="114">
        <f>(R49-4)/1.8</f>
        <v>2.7777777777777777</v>
      </c>
      <c r="V49" s="114">
        <v>2.8</v>
      </c>
      <c r="W49" s="92">
        <v>21</v>
      </c>
      <c r="X49" s="95" t="s">
        <v>6</v>
      </c>
      <c r="Y49" s="95"/>
      <c r="Z49" s="115"/>
      <c r="AA49" s="115" t="s">
        <v>196</v>
      </c>
      <c r="AB49" s="93"/>
      <c r="AC49" s="89"/>
      <c r="AE49" s="39">
        <f>POWER(10,11.8+1.5*V49)</f>
        <v>1E+16</v>
      </c>
      <c r="AF49" s="115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70"/>
      <c r="AX49" s="70"/>
      <c r="AY49" s="70"/>
      <c r="AZ49" s="116"/>
      <c r="BA49" s="116"/>
      <c r="BB49" s="116"/>
    </row>
    <row r="50" spans="1:54" x14ac:dyDescent="0.25">
      <c r="A50" s="4" t="s">
        <v>51</v>
      </c>
      <c r="B50" s="11">
        <f>DATE(C50,D50,E50)+TIME(F50,G50,H50)</f>
        <v>45012.69425925926</v>
      </c>
      <c r="C50" s="58">
        <v>2023</v>
      </c>
      <c r="D50" s="58">
        <v>3</v>
      </c>
      <c r="E50" s="58">
        <v>27</v>
      </c>
      <c r="F50" s="58">
        <v>16</v>
      </c>
      <c r="G50" s="58">
        <v>39</v>
      </c>
      <c r="H50" s="57">
        <v>44.9</v>
      </c>
      <c r="I50" s="140">
        <v>0.2</v>
      </c>
      <c r="J50" s="146">
        <v>55.39</v>
      </c>
      <c r="K50" s="56"/>
      <c r="L50" s="146">
        <v>0.01</v>
      </c>
      <c r="M50" s="146">
        <v>111.28</v>
      </c>
      <c r="N50" s="56"/>
      <c r="O50" s="146">
        <v>0.02</v>
      </c>
      <c r="P50" s="58"/>
      <c r="Q50" s="58"/>
      <c r="R50" s="57">
        <v>9.3000000000000007</v>
      </c>
      <c r="S50" s="103">
        <v>0.2</v>
      </c>
      <c r="T50" s="114"/>
      <c r="U50" s="114">
        <f>(R50-4)/1.8</f>
        <v>2.9444444444444446</v>
      </c>
      <c r="V50" s="114">
        <v>2.9</v>
      </c>
      <c r="W50" s="92">
        <v>25</v>
      </c>
      <c r="X50" s="95" t="s">
        <v>6</v>
      </c>
      <c r="Y50" s="95"/>
      <c r="Z50" s="115"/>
      <c r="AA50" s="115" t="s">
        <v>196</v>
      </c>
      <c r="AB50" s="93"/>
      <c r="AC50" s="89"/>
      <c r="AE50" s="39">
        <f>POWER(10,11.8+1.5*V50)</f>
        <v>1.4125375446227572E+16</v>
      </c>
      <c r="AF50" s="115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70"/>
      <c r="AX50" s="70"/>
      <c r="AY50" s="70"/>
      <c r="AZ50" s="116"/>
      <c r="BA50" s="116"/>
      <c r="BB50" s="116"/>
    </row>
    <row r="51" spans="1:54" x14ac:dyDescent="0.25">
      <c r="A51" s="4" t="s">
        <v>52</v>
      </c>
      <c r="B51" s="11">
        <f>DATE(C51,D51,E51)+TIME(F51,G51,H51)</f>
        <v>45016.60864583333</v>
      </c>
      <c r="C51" s="58">
        <v>2023</v>
      </c>
      <c r="D51" s="58">
        <v>3</v>
      </c>
      <c r="E51" s="58">
        <v>31</v>
      </c>
      <c r="F51" s="58">
        <v>14</v>
      </c>
      <c r="G51" s="58">
        <v>36</v>
      </c>
      <c r="H51" s="57">
        <v>27.6</v>
      </c>
      <c r="I51" s="140">
        <v>0.2</v>
      </c>
      <c r="J51" s="146">
        <v>53.02</v>
      </c>
      <c r="K51" s="56"/>
      <c r="L51" s="146">
        <v>0.02</v>
      </c>
      <c r="M51" s="146">
        <v>100.83</v>
      </c>
      <c r="N51" s="56"/>
      <c r="O51" s="146">
        <v>0.01</v>
      </c>
      <c r="P51" s="58"/>
      <c r="Q51" s="58"/>
      <c r="R51" s="57">
        <v>9.6</v>
      </c>
      <c r="S51" s="103">
        <v>0.3</v>
      </c>
      <c r="T51" s="114"/>
      <c r="U51" s="114">
        <f>(R51-4)/1.8</f>
        <v>3.1111111111111107</v>
      </c>
      <c r="V51" s="114">
        <v>3.1</v>
      </c>
      <c r="W51" s="92">
        <v>29</v>
      </c>
      <c r="X51" s="95" t="s">
        <v>6</v>
      </c>
      <c r="Y51" s="95"/>
      <c r="Z51" s="115"/>
      <c r="AA51" s="115" t="s">
        <v>196</v>
      </c>
      <c r="AB51" s="93"/>
      <c r="AC51" s="89"/>
      <c r="AE51" s="39">
        <f>POWER(10,11.8+1.5*V51)</f>
        <v>2.8183829312644916E+16</v>
      </c>
      <c r="AF51" s="115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70"/>
      <c r="AX51" s="70"/>
      <c r="AY51" s="70"/>
      <c r="AZ51" s="116"/>
      <c r="BA51" s="116"/>
      <c r="BB51" s="116"/>
    </row>
    <row r="52" spans="1:54" x14ac:dyDescent="0.25">
      <c r="A52" s="4" t="s">
        <v>53</v>
      </c>
      <c r="B52" s="11">
        <f>DATE(C52,D52,E52)+TIME(F52,G52,H52)</f>
        <v>45018.831423611111</v>
      </c>
      <c r="C52" s="58">
        <v>2023</v>
      </c>
      <c r="D52" s="58">
        <v>4</v>
      </c>
      <c r="E52" s="58">
        <v>2</v>
      </c>
      <c r="F52" s="58">
        <v>19</v>
      </c>
      <c r="G52" s="58">
        <v>57</v>
      </c>
      <c r="H52" s="57">
        <v>15.1</v>
      </c>
      <c r="I52" s="140">
        <v>0.1</v>
      </c>
      <c r="J52" s="146">
        <v>56.3</v>
      </c>
      <c r="K52" s="56"/>
      <c r="L52" s="146">
        <v>0.01</v>
      </c>
      <c r="M52" s="146">
        <v>117.64</v>
      </c>
      <c r="N52" s="56"/>
      <c r="O52" s="146">
        <v>0.01</v>
      </c>
      <c r="P52" s="58">
        <v>3</v>
      </c>
      <c r="Q52" s="58">
        <v>9</v>
      </c>
      <c r="R52" s="57">
        <v>9.5</v>
      </c>
      <c r="S52" s="103">
        <v>0.3</v>
      </c>
      <c r="T52" s="114"/>
      <c r="U52" s="114">
        <f>(R52-4)/1.8</f>
        <v>3.0555555555555554</v>
      </c>
      <c r="V52" s="114">
        <v>3.1</v>
      </c>
      <c r="W52" s="92">
        <v>23</v>
      </c>
      <c r="X52" s="95" t="s">
        <v>6</v>
      </c>
      <c r="Y52" s="95"/>
      <c r="Z52" s="115"/>
      <c r="AA52" s="115" t="s">
        <v>196</v>
      </c>
      <c r="AB52" s="93"/>
      <c r="AC52" s="89"/>
      <c r="AE52" s="39">
        <f>POWER(10,11.8+1.5*V52)</f>
        <v>2.8183829312644916E+16</v>
      </c>
      <c r="AF52" s="115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70"/>
      <c r="AX52" s="70"/>
      <c r="AY52" s="70"/>
      <c r="AZ52" s="116"/>
      <c r="BA52" s="116"/>
      <c r="BB52" s="116"/>
    </row>
    <row r="53" spans="1:54" ht="78.75" x14ac:dyDescent="0.25">
      <c r="A53" s="4" t="s">
        <v>54</v>
      </c>
      <c r="B53" s="11">
        <f>DATE(C53,D53,E53)+TIME(F53,G53,H53)</f>
        <v>45019.294745370367</v>
      </c>
      <c r="C53" s="58">
        <v>2023</v>
      </c>
      <c r="D53" s="58">
        <v>4</v>
      </c>
      <c r="E53" s="58">
        <v>3</v>
      </c>
      <c r="F53" s="58">
        <v>7</v>
      </c>
      <c r="G53" s="58">
        <v>4</v>
      </c>
      <c r="H53" s="57">
        <v>26.8</v>
      </c>
      <c r="I53" s="140">
        <v>0.1</v>
      </c>
      <c r="J53" s="146">
        <v>52.67</v>
      </c>
      <c r="K53" s="56"/>
      <c r="L53" s="146">
        <v>0.01</v>
      </c>
      <c r="M53" s="146">
        <v>106.56</v>
      </c>
      <c r="N53" s="56"/>
      <c r="O53" s="146">
        <v>0.01</v>
      </c>
      <c r="P53" s="58">
        <v>15</v>
      </c>
      <c r="Q53" s="58">
        <v>2</v>
      </c>
      <c r="R53" s="57">
        <v>12</v>
      </c>
      <c r="S53" s="103">
        <v>0.2</v>
      </c>
      <c r="T53" s="114"/>
      <c r="U53" s="114">
        <f>(R53-4)/1.8</f>
        <v>4.4444444444444446</v>
      </c>
      <c r="V53" s="114">
        <v>4.4000000000000004</v>
      </c>
      <c r="W53" s="92">
        <v>40</v>
      </c>
      <c r="X53" s="95" t="s">
        <v>6</v>
      </c>
      <c r="Y53" s="95"/>
      <c r="Z53" s="116" t="s">
        <v>203</v>
      </c>
      <c r="AA53" s="115" t="s">
        <v>196</v>
      </c>
      <c r="AB53" s="93" t="s">
        <v>240</v>
      </c>
      <c r="AC53" s="89">
        <v>12</v>
      </c>
      <c r="AD53" s="8"/>
      <c r="AE53" s="39">
        <f>POWER(10,11.8+1.5*V53)</f>
        <v>2.5118864315096028E+18</v>
      </c>
      <c r="AF53" s="112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70"/>
      <c r="AX53" s="70"/>
      <c r="AY53" s="70"/>
      <c r="AZ53" s="116"/>
      <c r="BA53" s="116"/>
      <c r="BB53" s="116"/>
    </row>
    <row r="54" spans="1:54" x14ac:dyDescent="0.2">
      <c r="A54" s="4" t="s">
        <v>55</v>
      </c>
      <c r="B54" s="24">
        <v>45020.358784722222</v>
      </c>
      <c r="C54" s="109">
        <v>2023</v>
      </c>
      <c r="D54" s="109">
        <v>4</v>
      </c>
      <c r="E54" s="109">
        <v>4</v>
      </c>
      <c r="F54" s="109">
        <v>8</v>
      </c>
      <c r="G54" s="109">
        <v>36</v>
      </c>
      <c r="H54" s="108">
        <v>39.1</v>
      </c>
      <c r="I54" s="117">
        <v>0.8</v>
      </c>
      <c r="J54" s="145">
        <v>54.456000000000003</v>
      </c>
      <c r="K54" s="109">
        <v>4</v>
      </c>
      <c r="L54" s="149">
        <v>3.5999999999999997E-2</v>
      </c>
      <c r="M54" s="145">
        <v>100.111</v>
      </c>
      <c r="N54" s="109">
        <v>4</v>
      </c>
      <c r="O54" s="149">
        <v>6.2E-2</v>
      </c>
      <c r="P54" s="109">
        <v>0</v>
      </c>
      <c r="Q54" s="109"/>
      <c r="R54" s="109"/>
      <c r="S54" s="109"/>
      <c r="T54" s="117">
        <v>2.8</v>
      </c>
      <c r="U54" s="53">
        <f>0.994*T54-0.123</f>
        <v>2.6601999999999997</v>
      </c>
      <c r="V54" s="117">
        <v>2.7</v>
      </c>
      <c r="W54" s="117"/>
      <c r="X54" s="17" t="s">
        <v>113</v>
      </c>
      <c r="Y54" s="17"/>
      <c r="Z54" s="107" t="s">
        <v>205</v>
      </c>
      <c r="AA54" s="115" t="s">
        <v>196</v>
      </c>
      <c r="AB54" s="113" t="s">
        <v>204</v>
      </c>
      <c r="AC54" s="89"/>
      <c r="AE54" s="115"/>
      <c r="AF54" s="39">
        <f>POWER(10,11.8+1.5*V54)</f>
        <v>7079457843841414</v>
      </c>
      <c r="AG54" s="2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70"/>
      <c r="AX54" s="70"/>
      <c r="AY54" s="70"/>
      <c r="AZ54" s="116"/>
      <c r="BA54" s="116"/>
      <c r="BB54" s="116"/>
    </row>
    <row r="55" spans="1:54" x14ac:dyDescent="0.25">
      <c r="A55" s="4" t="s">
        <v>56</v>
      </c>
      <c r="B55" s="11">
        <f>DATE(C55,D55,E55)+TIME(F55,G55,H55)</f>
        <v>45023.079270833332</v>
      </c>
      <c r="C55" s="58">
        <v>2023</v>
      </c>
      <c r="D55" s="58">
        <v>4</v>
      </c>
      <c r="E55" s="58">
        <v>7</v>
      </c>
      <c r="F55" s="58">
        <v>1</v>
      </c>
      <c r="G55" s="58">
        <v>54</v>
      </c>
      <c r="H55" s="57">
        <v>9.1</v>
      </c>
      <c r="I55" s="140">
        <v>0.1</v>
      </c>
      <c r="J55" s="146">
        <v>52.31</v>
      </c>
      <c r="K55" s="56"/>
      <c r="L55" s="146">
        <v>0.01</v>
      </c>
      <c r="M55" s="146">
        <v>106.63</v>
      </c>
      <c r="N55" s="56"/>
      <c r="O55" s="146">
        <v>0.01</v>
      </c>
      <c r="P55" s="58">
        <v>17</v>
      </c>
      <c r="Q55" s="58">
        <v>2</v>
      </c>
      <c r="R55" s="57">
        <v>9.1</v>
      </c>
      <c r="S55" s="103">
        <v>0.2</v>
      </c>
      <c r="T55" s="114"/>
      <c r="U55" s="114">
        <f>(R55-4)/1.8</f>
        <v>2.833333333333333</v>
      </c>
      <c r="V55" s="114">
        <v>2.8</v>
      </c>
      <c r="W55" s="92">
        <v>34</v>
      </c>
      <c r="X55" s="95" t="s">
        <v>6</v>
      </c>
      <c r="Y55" s="95"/>
      <c r="Z55" s="115" t="s">
        <v>200</v>
      </c>
      <c r="AA55" s="115" t="s">
        <v>196</v>
      </c>
      <c r="AB55" s="93"/>
      <c r="AC55" s="89"/>
      <c r="AE55" s="39">
        <f>POWER(10,11.8+1.5*V55)</f>
        <v>1E+16</v>
      </c>
      <c r="AF55" s="115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70"/>
      <c r="AX55" s="70"/>
      <c r="AY55" s="70"/>
      <c r="AZ55" s="116"/>
      <c r="BA55" s="116"/>
      <c r="BB55" s="116"/>
    </row>
    <row r="56" spans="1:54" x14ac:dyDescent="0.2">
      <c r="A56" s="4" t="s">
        <v>57</v>
      </c>
      <c r="B56" s="24">
        <v>45023.307824074072</v>
      </c>
      <c r="C56" s="109">
        <v>2023</v>
      </c>
      <c r="D56" s="109">
        <v>4</v>
      </c>
      <c r="E56" s="109">
        <v>7</v>
      </c>
      <c r="F56" s="109">
        <v>7</v>
      </c>
      <c r="G56" s="109">
        <v>23</v>
      </c>
      <c r="H56" s="108">
        <v>17</v>
      </c>
      <c r="I56" s="117">
        <v>2.5</v>
      </c>
      <c r="J56" s="145">
        <v>54.475000000000001</v>
      </c>
      <c r="K56" s="109">
        <v>3</v>
      </c>
      <c r="L56" s="149">
        <v>2.7E-2</v>
      </c>
      <c r="M56" s="145">
        <v>100.61499999999999</v>
      </c>
      <c r="N56" s="109">
        <v>2</v>
      </c>
      <c r="O56" s="149">
        <v>3.1E-2</v>
      </c>
      <c r="P56" s="109">
        <v>0</v>
      </c>
      <c r="Q56" s="109"/>
      <c r="R56" s="109"/>
      <c r="S56" s="109"/>
      <c r="T56" s="117">
        <v>2.8</v>
      </c>
      <c r="U56" s="53">
        <f>0.994*T56-0.123</f>
        <v>2.6601999999999997</v>
      </c>
      <c r="V56" s="117">
        <v>2.7</v>
      </c>
      <c r="W56" s="117"/>
      <c r="X56" s="17" t="s">
        <v>113</v>
      </c>
      <c r="Y56" s="17"/>
      <c r="Z56" s="107" t="s">
        <v>205</v>
      </c>
      <c r="AA56" s="115" t="s">
        <v>196</v>
      </c>
      <c r="AB56" s="113" t="s">
        <v>204</v>
      </c>
      <c r="AC56" s="89"/>
      <c r="AE56" s="115"/>
      <c r="AF56" s="39">
        <f>POWER(10,11.8+1.5*V56)</f>
        <v>7079457843841414</v>
      </c>
      <c r="AG56" s="2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70"/>
      <c r="AX56" s="70"/>
      <c r="AY56" s="70"/>
      <c r="AZ56" s="116"/>
      <c r="BA56" s="116"/>
      <c r="BB56" s="116"/>
    </row>
    <row r="57" spans="1:54" x14ac:dyDescent="0.2">
      <c r="A57" s="4" t="s">
        <v>58</v>
      </c>
      <c r="B57" s="24">
        <v>45027.303796296299</v>
      </c>
      <c r="C57" s="109">
        <v>2023</v>
      </c>
      <c r="D57" s="109">
        <v>4</v>
      </c>
      <c r="E57" s="109">
        <v>11</v>
      </c>
      <c r="F57" s="109">
        <v>7</v>
      </c>
      <c r="G57" s="109">
        <v>17</v>
      </c>
      <c r="H57" s="108">
        <v>28.4</v>
      </c>
      <c r="I57" s="117">
        <v>1.9</v>
      </c>
      <c r="J57" s="145">
        <v>54.389000000000003</v>
      </c>
      <c r="K57" s="109">
        <v>6</v>
      </c>
      <c r="L57" s="149">
        <v>5.3999999999999999E-2</v>
      </c>
      <c r="M57" s="145">
        <v>100.45699999999999</v>
      </c>
      <c r="N57" s="109">
        <v>4</v>
      </c>
      <c r="O57" s="149">
        <v>6.2E-2</v>
      </c>
      <c r="P57" s="109">
        <v>0</v>
      </c>
      <c r="Q57" s="109"/>
      <c r="R57" s="109"/>
      <c r="S57" s="109"/>
      <c r="T57" s="117">
        <v>2.8</v>
      </c>
      <c r="U57" s="53">
        <f>0.994*T57-0.123</f>
        <v>2.6601999999999997</v>
      </c>
      <c r="V57" s="117">
        <v>2.7</v>
      </c>
      <c r="W57" s="117"/>
      <c r="X57" s="17" t="s">
        <v>113</v>
      </c>
      <c r="Y57" s="17"/>
      <c r="Z57" s="107" t="s">
        <v>205</v>
      </c>
      <c r="AA57" s="115" t="s">
        <v>196</v>
      </c>
      <c r="AB57" s="113" t="s">
        <v>204</v>
      </c>
      <c r="AC57" s="89"/>
      <c r="AE57" s="115"/>
      <c r="AF57" s="39">
        <f>POWER(10,11.8+1.5*V57)</f>
        <v>7079457843841414</v>
      </c>
      <c r="AG57" s="2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70"/>
      <c r="AX57" s="70"/>
      <c r="AY57" s="70"/>
      <c r="AZ57" s="116"/>
      <c r="BA57" s="116"/>
      <c r="BB57" s="116"/>
    </row>
    <row r="58" spans="1:54" x14ac:dyDescent="0.2">
      <c r="A58" s="4" t="s">
        <v>59</v>
      </c>
      <c r="B58" s="24">
        <v>45031.267835648148</v>
      </c>
      <c r="C58" s="109">
        <v>2023</v>
      </c>
      <c r="D58" s="109">
        <v>4</v>
      </c>
      <c r="E58" s="109">
        <v>15</v>
      </c>
      <c r="F58" s="109">
        <v>6</v>
      </c>
      <c r="G58" s="109">
        <v>25</v>
      </c>
      <c r="H58" s="108">
        <v>41.6</v>
      </c>
      <c r="I58" s="117">
        <v>1.4</v>
      </c>
      <c r="J58" s="145">
        <v>54.368000000000002</v>
      </c>
      <c r="K58" s="109">
        <v>4</v>
      </c>
      <c r="L58" s="149">
        <v>3.5999999999999997E-2</v>
      </c>
      <c r="M58" s="145">
        <v>100.53100000000001</v>
      </c>
      <c r="N58" s="109">
        <v>4</v>
      </c>
      <c r="O58" s="149">
        <v>6.2E-2</v>
      </c>
      <c r="P58" s="109">
        <v>0</v>
      </c>
      <c r="Q58" s="109"/>
      <c r="R58" s="109"/>
      <c r="S58" s="109"/>
      <c r="T58" s="117">
        <v>2.5</v>
      </c>
      <c r="U58" s="53">
        <f>0.994*T58-0.123</f>
        <v>2.3620000000000001</v>
      </c>
      <c r="V58" s="117">
        <v>2.4</v>
      </c>
      <c r="W58" s="117"/>
      <c r="X58" s="17" t="s">
        <v>113</v>
      </c>
      <c r="Y58" s="17"/>
      <c r="Z58" s="107" t="s">
        <v>205</v>
      </c>
      <c r="AA58" s="115" t="s">
        <v>196</v>
      </c>
      <c r="AB58" s="113" t="s">
        <v>204</v>
      </c>
      <c r="AC58" s="89"/>
      <c r="AE58" s="115"/>
      <c r="AF58" s="39">
        <f>POWER(10,11.8+1.5*V58)</f>
        <v>2511886431509585.5</v>
      </c>
      <c r="AG58" s="2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70"/>
      <c r="AX58" s="70"/>
      <c r="AY58" s="70"/>
      <c r="AZ58" s="116"/>
      <c r="BA58" s="116"/>
      <c r="BB58" s="116"/>
    </row>
    <row r="59" spans="1:54" x14ac:dyDescent="0.25">
      <c r="A59" s="4" t="s">
        <v>60</v>
      </c>
      <c r="B59" s="11">
        <f t="shared" ref="B59:B75" si="6">DATE(C59,D59,E59)+TIME(F59,G59,H59)</f>
        <v>45036.655277777776</v>
      </c>
      <c r="C59" s="58">
        <v>2023</v>
      </c>
      <c r="D59" s="58">
        <v>4</v>
      </c>
      <c r="E59" s="58">
        <v>20</v>
      </c>
      <c r="F59" s="58">
        <v>15</v>
      </c>
      <c r="G59" s="58">
        <v>43</v>
      </c>
      <c r="H59" s="57">
        <v>36.5</v>
      </c>
      <c r="I59" s="140">
        <v>0.1</v>
      </c>
      <c r="J59" s="146">
        <v>56.33</v>
      </c>
      <c r="K59" s="56"/>
      <c r="L59" s="146">
        <v>0.01</v>
      </c>
      <c r="M59" s="146">
        <v>117.64</v>
      </c>
      <c r="N59" s="56"/>
      <c r="O59" s="146">
        <v>0.01</v>
      </c>
      <c r="P59" s="58">
        <v>13</v>
      </c>
      <c r="Q59" s="58">
        <v>8</v>
      </c>
      <c r="R59" s="57">
        <v>9.4</v>
      </c>
      <c r="S59" s="103">
        <v>0.3</v>
      </c>
      <c r="T59" s="114"/>
      <c r="U59" s="114">
        <f t="shared" ref="U59:U75" si="7">(R59-4)/1.8</f>
        <v>3</v>
      </c>
      <c r="V59" s="114">
        <v>3</v>
      </c>
      <c r="W59" s="92">
        <v>26</v>
      </c>
      <c r="X59" s="95" t="s">
        <v>6</v>
      </c>
      <c r="Y59" s="95"/>
      <c r="Z59" s="115"/>
      <c r="AA59" s="115" t="s">
        <v>196</v>
      </c>
      <c r="AB59" s="93"/>
      <c r="AC59" s="89"/>
      <c r="AE59" s="39">
        <f t="shared" ref="AE59:AE75" si="8">POWER(10,11.8+1.5*V59)</f>
        <v>1.9952623149688948E+16</v>
      </c>
      <c r="AF59" s="115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70"/>
      <c r="AX59" s="70"/>
      <c r="AY59" s="70"/>
      <c r="AZ59" s="116"/>
      <c r="BA59" s="116"/>
      <c r="BB59" s="116"/>
    </row>
    <row r="60" spans="1:54" ht="33.75" x14ac:dyDescent="0.25">
      <c r="A60" s="4" t="s">
        <v>61</v>
      </c>
      <c r="B60" s="11">
        <f t="shared" si="6"/>
        <v>45046.133043981485</v>
      </c>
      <c r="C60" s="55">
        <v>2023</v>
      </c>
      <c r="D60" s="55">
        <v>4</v>
      </c>
      <c r="E60" s="55">
        <v>30</v>
      </c>
      <c r="F60" s="55">
        <v>3</v>
      </c>
      <c r="G60" s="55">
        <v>11</v>
      </c>
      <c r="H60" s="54">
        <v>35.299999999999997</v>
      </c>
      <c r="I60" s="141">
        <v>0.2</v>
      </c>
      <c r="J60" s="147">
        <v>53.13</v>
      </c>
      <c r="K60" s="126"/>
      <c r="L60" s="147">
        <v>0.01</v>
      </c>
      <c r="M60" s="147">
        <v>99.08</v>
      </c>
      <c r="N60" s="126"/>
      <c r="O60" s="147">
        <v>0.01</v>
      </c>
      <c r="P60" s="55"/>
      <c r="Q60" s="55"/>
      <c r="R60" s="54">
        <v>11.8</v>
      </c>
      <c r="S60" s="98">
        <v>0.2</v>
      </c>
      <c r="T60" s="111">
        <v>5.0999999999999996</v>
      </c>
      <c r="U60" s="114">
        <f t="shared" si="7"/>
        <v>4.3333333333333339</v>
      </c>
      <c r="V60" s="114">
        <v>4.3</v>
      </c>
      <c r="W60" s="91">
        <v>40</v>
      </c>
      <c r="X60" s="16" t="s">
        <v>6</v>
      </c>
      <c r="Y60" s="14" t="s">
        <v>113</v>
      </c>
      <c r="Z60" s="99" t="s">
        <v>205</v>
      </c>
      <c r="AA60" s="115" t="s">
        <v>196</v>
      </c>
      <c r="AB60" s="93" t="s">
        <v>241</v>
      </c>
      <c r="AC60" s="88">
        <v>13</v>
      </c>
      <c r="AD60" s="5"/>
      <c r="AE60" s="39">
        <f t="shared" si="8"/>
        <v>1.7782794100389286E+18</v>
      </c>
      <c r="AF60" s="115"/>
      <c r="AH60" s="104">
        <v>2023</v>
      </c>
      <c r="AI60" s="104">
        <v>4</v>
      </c>
      <c r="AJ60" s="104">
        <v>30</v>
      </c>
      <c r="AK60" s="104">
        <v>3</v>
      </c>
      <c r="AL60" s="104">
        <v>11</v>
      </c>
      <c r="AM60" s="103">
        <v>31.2</v>
      </c>
      <c r="AN60" s="103">
        <v>2.8</v>
      </c>
      <c r="AO60" s="102">
        <v>53.037999999999997</v>
      </c>
      <c r="AP60" s="104">
        <v>2</v>
      </c>
      <c r="AQ60" s="102">
        <v>1.7999999999999999E-2</v>
      </c>
      <c r="AR60" s="102">
        <v>98.894000000000005</v>
      </c>
      <c r="AS60" s="104">
        <v>1</v>
      </c>
      <c r="AT60" s="101">
        <v>1.4999999999999999E-2</v>
      </c>
      <c r="AU60" s="104">
        <v>8</v>
      </c>
      <c r="AV60" s="104" t="s">
        <v>118</v>
      </c>
      <c r="AW60" s="114">
        <v>5.0999999999999996</v>
      </c>
      <c r="AX60" s="114">
        <f>0.994*AW60-0.123</f>
        <v>4.9463999999999997</v>
      </c>
      <c r="AY60" s="89">
        <v>4.9000000000000004</v>
      </c>
      <c r="AZ60" s="100" t="s">
        <v>113</v>
      </c>
      <c r="BA60" s="99" t="s">
        <v>135</v>
      </c>
      <c r="BB60" s="116" t="s">
        <v>119</v>
      </c>
    </row>
    <row r="61" spans="1:54" x14ac:dyDescent="0.25">
      <c r="A61" s="4" t="s">
        <v>62</v>
      </c>
      <c r="B61" s="11">
        <f t="shared" si="6"/>
        <v>45046.826678240737</v>
      </c>
      <c r="C61" s="58">
        <v>2023</v>
      </c>
      <c r="D61" s="58">
        <v>4</v>
      </c>
      <c r="E61" s="58">
        <v>30</v>
      </c>
      <c r="F61" s="58">
        <v>19</v>
      </c>
      <c r="G61" s="58">
        <v>50</v>
      </c>
      <c r="H61" s="57">
        <v>25.1</v>
      </c>
      <c r="I61" s="140">
        <v>0.2</v>
      </c>
      <c r="J61" s="146">
        <v>54.51</v>
      </c>
      <c r="K61" s="56"/>
      <c r="L61" s="146">
        <v>0.01</v>
      </c>
      <c r="M61" s="146">
        <v>120.67</v>
      </c>
      <c r="N61" s="56"/>
      <c r="O61" s="146">
        <v>0.01</v>
      </c>
      <c r="P61" s="58">
        <v>10</v>
      </c>
      <c r="Q61" s="58">
        <v>2</v>
      </c>
      <c r="R61" s="57">
        <v>12.5</v>
      </c>
      <c r="S61" s="103">
        <v>0.2</v>
      </c>
      <c r="T61" s="114"/>
      <c r="U61" s="114">
        <f t="shared" si="7"/>
        <v>4.7222222222222223</v>
      </c>
      <c r="V61" s="114">
        <v>4.7</v>
      </c>
      <c r="W61" s="92">
        <v>40</v>
      </c>
      <c r="X61" s="95" t="s">
        <v>6</v>
      </c>
      <c r="Y61" s="95"/>
      <c r="Z61" s="115"/>
      <c r="AA61" s="115" t="s">
        <v>196</v>
      </c>
      <c r="AB61" s="93" t="s">
        <v>242</v>
      </c>
      <c r="AC61" s="89">
        <v>14</v>
      </c>
      <c r="AE61" s="39">
        <f t="shared" si="8"/>
        <v>7.0794578438414121E+18</v>
      </c>
      <c r="AF61" s="115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70"/>
      <c r="AX61" s="70"/>
      <c r="AY61" s="70"/>
      <c r="AZ61" s="116"/>
      <c r="BA61" s="116"/>
      <c r="BB61" s="116"/>
    </row>
    <row r="62" spans="1:54" x14ac:dyDescent="0.25">
      <c r="A62" s="4" t="s">
        <v>63</v>
      </c>
      <c r="B62" s="11">
        <f t="shared" si="6"/>
        <v>45051.761342592596</v>
      </c>
      <c r="C62" s="58">
        <v>2023</v>
      </c>
      <c r="D62" s="58">
        <v>5</v>
      </c>
      <c r="E62" s="58">
        <v>5</v>
      </c>
      <c r="F62" s="58">
        <v>18</v>
      </c>
      <c r="G62" s="58">
        <v>16</v>
      </c>
      <c r="H62" s="57">
        <v>20.2</v>
      </c>
      <c r="I62" s="140">
        <v>0.1</v>
      </c>
      <c r="J62" s="146">
        <v>55.2</v>
      </c>
      <c r="K62" s="56"/>
      <c r="L62" s="146">
        <v>0.01</v>
      </c>
      <c r="M62" s="146">
        <v>109.47</v>
      </c>
      <c r="N62" s="56"/>
      <c r="O62" s="146">
        <v>0.01</v>
      </c>
      <c r="P62" s="58">
        <v>9</v>
      </c>
      <c r="Q62" s="58">
        <v>9</v>
      </c>
      <c r="R62" s="57">
        <v>9.8000000000000007</v>
      </c>
      <c r="S62" s="103">
        <v>0.2</v>
      </c>
      <c r="T62" s="114"/>
      <c r="U62" s="114">
        <f t="shared" si="7"/>
        <v>3.2222222222222223</v>
      </c>
      <c r="V62" s="114">
        <v>3.2</v>
      </c>
      <c r="W62" s="92">
        <v>31</v>
      </c>
      <c r="X62" s="95" t="s">
        <v>6</v>
      </c>
      <c r="Y62" s="95"/>
      <c r="Z62" s="116" t="s">
        <v>203</v>
      </c>
      <c r="AA62" s="115" t="s">
        <v>196</v>
      </c>
      <c r="AB62" s="93"/>
      <c r="AC62" s="89"/>
      <c r="AE62" s="39">
        <f t="shared" si="8"/>
        <v>3.981071705534992E+16</v>
      </c>
      <c r="AF62" s="115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70"/>
      <c r="AX62" s="70"/>
      <c r="AY62" s="70"/>
      <c r="AZ62" s="116"/>
      <c r="BA62" s="116"/>
      <c r="BB62" s="116"/>
    </row>
    <row r="63" spans="1:54" ht="191.25" x14ac:dyDescent="0.25">
      <c r="A63" s="4" t="s">
        <v>64</v>
      </c>
      <c r="B63" s="11">
        <f t="shared" si="6"/>
        <v>45053.588194444441</v>
      </c>
      <c r="C63" s="58">
        <v>2023</v>
      </c>
      <c r="D63" s="58">
        <v>5</v>
      </c>
      <c r="E63" s="58">
        <v>7</v>
      </c>
      <c r="F63" s="58">
        <v>14</v>
      </c>
      <c r="G63" s="58">
        <v>7</v>
      </c>
      <c r="H63" s="57">
        <v>0.7</v>
      </c>
      <c r="I63" s="140">
        <v>0.1</v>
      </c>
      <c r="J63" s="146">
        <v>52.47</v>
      </c>
      <c r="K63" s="56"/>
      <c r="L63" s="146">
        <v>0.01</v>
      </c>
      <c r="M63" s="146">
        <v>106.67</v>
      </c>
      <c r="N63" s="56"/>
      <c r="O63" s="146">
        <v>0.01</v>
      </c>
      <c r="P63" s="58">
        <v>18</v>
      </c>
      <c r="Q63" s="58">
        <v>2</v>
      </c>
      <c r="R63" s="57">
        <v>11.9</v>
      </c>
      <c r="S63" s="103">
        <v>0.2</v>
      </c>
      <c r="T63" s="114"/>
      <c r="U63" s="114">
        <f t="shared" si="7"/>
        <v>4.3888888888888893</v>
      </c>
      <c r="V63" s="114">
        <v>4.4000000000000004</v>
      </c>
      <c r="W63" s="92">
        <v>39</v>
      </c>
      <c r="X63" s="95" t="s">
        <v>6</v>
      </c>
      <c r="Y63" s="95"/>
      <c r="Z63" s="116" t="s">
        <v>203</v>
      </c>
      <c r="AA63" s="115" t="s">
        <v>196</v>
      </c>
      <c r="AB63" s="93" t="s">
        <v>243</v>
      </c>
      <c r="AC63" s="89">
        <v>15</v>
      </c>
      <c r="AD63" s="8"/>
      <c r="AE63" s="39">
        <f t="shared" si="8"/>
        <v>2.5118864315096028E+18</v>
      </c>
      <c r="AF63" s="112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70"/>
      <c r="AX63" s="70"/>
      <c r="AY63" s="70"/>
      <c r="AZ63" s="116"/>
      <c r="BA63" s="116"/>
      <c r="BB63" s="116"/>
    </row>
    <row r="64" spans="1:54" x14ac:dyDescent="0.25">
      <c r="A64" s="4" t="s">
        <v>65</v>
      </c>
      <c r="B64" s="11">
        <f t="shared" si="6"/>
        <v>45053.589953703704</v>
      </c>
      <c r="C64" s="58">
        <v>2023</v>
      </c>
      <c r="D64" s="58">
        <v>5</v>
      </c>
      <c r="E64" s="58">
        <v>7</v>
      </c>
      <c r="F64" s="58">
        <v>14</v>
      </c>
      <c r="G64" s="58">
        <v>9</v>
      </c>
      <c r="H64" s="57">
        <v>32.4</v>
      </c>
      <c r="I64" s="140">
        <v>0.3</v>
      </c>
      <c r="J64" s="146">
        <v>52.46</v>
      </c>
      <c r="K64" s="56"/>
      <c r="L64" s="146">
        <v>0.01</v>
      </c>
      <c r="M64" s="146">
        <v>106.68</v>
      </c>
      <c r="N64" s="56"/>
      <c r="O64" s="146">
        <v>0.01</v>
      </c>
      <c r="P64" s="58">
        <v>20</v>
      </c>
      <c r="Q64" s="58">
        <v>3</v>
      </c>
      <c r="R64" s="57">
        <v>9.6</v>
      </c>
      <c r="S64" s="103">
        <v>0.2</v>
      </c>
      <c r="T64" s="114"/>
      <c r="U64" s="114">
        <f t="shared" si="7"/>
        <v>3.1111111111111107</v>
      </c>
      <c r="V64" s="114">
        <v>3.1</v>
      </c>
      <c r="W64" s="92">
        <v>26</v>
      </c>
      <c r="X64" s="95" t="s">
        <v>6</v>
      </c>
      <c r="Y64" s="95"/>
      <c r="Z64" s="116" t="s">
        <v>203</v>
      </c>
      <c r="AA64" s="115" t="s">
        <v>196</v>
      </c>
      <c r="AB64" s="93" t="s">
        <v>244</v>
      </c>
      <c r="AC64" s="89">
        <v>16</v>
      </c>
      <c r="AE64" s="39">
        <f t="shared" si="8"/>
        <v>2.8183829312644916E+16</v>
      </c>
      <c r="AF64" s="115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70"/>
      <c r="AX64" s="70"/>
      <c r="AY64" s="70"/>
      <c r="AZ64" s="116"/>
      <c r="BA64" s="116"/>
      <c r="BB64" s="116"/>
    </row>
    <row r="65" spans="1:54" x14ac:dyDescent="0.25">
      <c r="A65" s="4" t="s">
        <v>66</v>
      </c>
      <c r="B65" s="11">
        <f t="shared" si="6"/>
        <v>45056.953993055555</v>
      </c>
      <c r="C65" s="58">
        <v>2023</v>
      </c>
      <c r="D65" s="58">
        <v>5</v>
      </c>
      <c r="E65" s="58">
        <v>10</v>
      </c>
      <c r="F65" s="58">
        <v>22</v>
      </c>
      <c r="G65" s="58">
        <v>53</v>
      </c>
      <c r="H65" s="57">
        <v>45</v>
      </c>
      <c r="I65" s="140">
        <v>0.1</v>
      </c>
      <c r="J65" s="146">
        <v>56.07</v>
      </c>
      <c r="K65" s="56"/>
      <c r="L65" s="146">
        <v>0.01</v>
      </c>
      <c r="M65" s="146">
        <v>113.89</v>
      </c>
      <c r="N65" s="56"/>
      <c r="O65" s="146">
        <v>0.01</v>
      </c>
      <c r="P65" s="58">
        <v>7</v>
      </c>
      <c r="Q65" s="58">
        <v>3</v>
      </c>
      <c r="R65" s="57">
        <v>9.5</v>
      </c>
      <c r="S65" s="103">
        <v>0.3</v>
      </c>
      <c r="T65" s="114"/>
      <c r="U65" s="114">
        <f t="shared" si="7"/>
        <v>3.0555555555555554</v>
      </c>
      <c r="V65" s="114">
        <v>3.1</v>
      </c>
      <c r="W65" s="92">
        <v>19</v>
      </c>
      <c r="X65" s="95" t="s">
        <v>6</v>
      </c>
      <c r="Y65" s="95"/>
      <c r="Z65" s="115"/>
      <c r="AA65" s="115" t="s">
        <v>196</v>
      </c>
      <c r="AB65" s="93"/>
      <c r="AC65" s="89"/>
      <c r="AE65" s="39">
        <f t="shared" si="8"/>
        <v>2.8183829312644916E+16</v>
      </c>
      <c r="AF65" s="115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70"/>
      <c r="AX65" s="70"/>
      <c r="AY65" s="70"/>
      <c r="AZ65" s="116"/>
      <c r="BA65" s="116"/>
      <c r="BB65" s="116"/>
    </row>
    <row r="66" spans="1:54" x14ac:dyDescent="0.25">
      <c r="A66" s="4" t="s">
        <v>67</v>
      </c>
      <c r="B66" s="11">
        <f t="shared" si="6"/>
        <v>45059.531990740739</v>
      </c>
      <c r="C66" s="58">
        <v>2023</v>
      </c>
      <c r="D66" s="58">
        <v>5</v>
      </c>
      <c r="E66" s="58">
        <v>13</v>
      </c>
      <c r="F66" s="58">
        <v>12</v>
      </c>
      <c r="G66" s="58">
        <v>46</v>
      </c>
      <c r="H66" s="57">
        <v>4.5</v>
      </c>
      <c r="I66" s="140">
        <v>0.1</v>
      </c>
      <c r="J66" s="146">
        <v>51.71</v>
      </c>
      <c r="K66" s="56"/>
      <c r="L66" s="146">
        <v>0.01</v>
      </c>
      <c r="M66" s="146">
        <v>101.19</v>
      </c>
      <c r="N66" s="56"/>
      <c r="O66" s="146">
        <v>0.01</v>
      </c>
      <c r="P66" s="58">
        <v>19</v>
      </c>
      <c r="Q66" s="58">
        <v>2</v>
      </c>
      <c r="R66" s="57">
        <v>9.4</v>
      </c>
      <c r="S66" s="103">
        <v>0.3</v>
      </c>
      <c r="T66" s="114"/>
      <c r="U66" s="114">
        <f t="shared" si="7"/>
        <v>3</v>
      </c>
      <c r="V66" s="114">
        <v>3</v>
      </c>
      <c r="W66" s="92">
        <v>33</v>
      </c>
      <c r="X66" s="95" t="s">
        <v>6</v>
      </c>
      <c r="Y66" s="95"/>
      <c r="Z66" s="115"/>
      <c r="AA66" s="115" t="s">
        <v>196</v>
      </c>
      <c r="AB66" s="93"/>
      <c r="AC66" s="89"/>
      <c r="AE66" s="39">
        <f t="shared" si="8"/>
        <v>1.9952623149688948E+16</v>
      </c>
      <c r="AF66" s="115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70"/>
      <c r="AX66" s="70"/>
      <c r="AY66" s="70"/>
      <c r="AZ66" s="116"/>
      <c r="BA66" s="116"/>
      <c r="BB66" s="116"/>
    </row>
    <row r="67" spans="1:54" x14ac:dyDescent="0.25">
      <c r="A67" s="4" t="s">
        <v>68</v>
      </c>
      <c r="B67" s="11">
        <f t="shared" si="6"/>
        <v>45067.836018518516</v>
      </c>
      <c r="C67" s="58">
        <v>2023</v>
      </c>
      <c r="D67" s="58">
        <v>5</v>
      </c>
      <c r="E67" s="58">
        <v>21</v>
      </c>
      <c r="F67" s="58">
        <v>20</v>
      </c>
      <c r="G67" s="58">
        <v>3</v>
      </c>
      <c r="H67" s="57">
        <v>52.6</v>
      </c>
      <c r="I67" s="140">
        <v>0.2</v>
      </c>
      <c r="J67" s="146">
        <v>54.5</v>
      </c>
      <c r="K67" s="56"/>
      <c r="L67" s="146">
        <v>0.01</v>
      </c>
      <c r="M67" s="146">
        <v>110.73</v>
      </c>
      <c r="N67" s="56"/>
      <c r="O67" s="146">
        <v>0.02</v>
      </c>
      <c r="P67" s="58">
        <v>15</v>
      </c>
      <c r="Q67" s="58">
        <v>9</v>
      </c>
      <c r="R67" s="57">
        <v>9.5</v>
      </c>
      <c r="S67" s="103">
        <v>0.2</v>
      </c>
      <c r="T67" s="114"/>
      <c r="U67" s="114">
        <f t="shared" si="7"/>
        <v>3.0555555555555554</v>
      </c>
      <c r="V67" s="114">
        <v>3.1</v>
      </c>
      <c r="W67" s="92">
        <v>25</v>
      </c>
      <c r="X67" s="95" t="s">
        <v>6</v>
      </c>
      <c r="Y67" s="95"/>
      <c r="Z67" s="115"/>
      <c r="AA67" s="115" t="s">
        <v>196</v>
      </c>
      <c r="AB67" s="93" t="s">
        <v>245</v>
      </c>
      <c r="AC67" s="89">
        <v>17</v>
      </c>
      <c r="AE67" s="39">
        <f t="shared" si="8"/>
        <v>2.8183829312644916E+16</v>
      </c>
      <c r="AF67" s="115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70"/>
      <c r="AX67" s="70"/>
      <c r="AY67" s="70"/>
      <c r="AZ67" s="116"/>
      <c r="BA67" s="116"/>
      <c r="BB67" s="116"/>
    </row>
    <row r="68" spans="1:54" x14ac:dyDescent="0.25">
      <c r="A68" s="4" t="s">
        <v>69</v>
      </c>
      <c r="B68" s="11">
        <f t="shared" si="6"/>
        <v>45067.852083333331</v>
      </c>
      <c r="C68" s="58">
        <v>2023</v>
      </c>
      <c r="D68" s="58">
        <v>5</v>
      </c>
      <c r="E68" s="58">
        <v>21</v>
      </c>
      <c r="F68" s="58">
        <v>20</v>
      </c>
      <c r="G68" s="58">
        <v>27</v>
      </c>
      <c r="H68" s="57">
        <v>0.3</v>
      </c>
      <c r="I68" s="140">
        <v>0.2</v>
      </c>
      <c r="J68" s="146">
        <v>54.53</v>
      </c>
      <c r="K68" s="56"/>
      <c r="L68" s="146">
        <v>0.01</v>
      </c>
      <c r="M68" s="146">
        <v>110.74</v>
      </c>
      <c r="N68" s="56"/>
      <c r="O68" s="146">
        <v>0.02</v>
      </c>
      <c r="P68" s="58">
        <v>22</v>
      </c>
      <c r="Q68" s="58">
        <v>3</v>
      </c>
      <c r="R68" s="57">
        <v>9.3000000000000007</v>
      </c>
      <c r="S68" s="103">
        <v>0.2</v>
      </c>
      <c r="T68" s="114"/>
      <c r="U68" s="114">
        <f t="shared" si="7"/>
        <v>2.9444444444444446</v>
      </c>
      <c r="V68" s="114">
        <v>2.9</v>
      </c>
      <c r="W68" s="92">
        <v>30</v>
      </c>
      <c r="X68" s="95" t="s">
        <v>6</v>
      </c>
      <c r="Y68" s="95"/>
      <c r="Z68" s="115"/>
      <c r="AA68" s="115" t="s">
        <v>196</v>
      </c>
      <c r="AB68" s="93"/>
      <c r="AC68" s="89"/>
      <c r="AE68" s="39">
        <f t="shared" si="8"/>
        <v>1.4125375446227572E+16</v>
      </c>
      <c r="AF68" s="115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70"/>
      <c r="AX68" s="70"/>
      <c r="AY68" s="70"/>
      <c r="AZ68" s="116"/>
      <c r="BA68" s="116"/>
      <c r="BB68" s="116"/>
    </row>
    <row r="69" spans="1:54" x14ac:dyDescent="0.25">
      <c r="A69" s="4" t="s">
        <v>70</v>
      </c>
      <c r="B69" s="11">
        <f t="shared" si="6"/>
        <v>45069.632060185184</v>
      </c>
      <c r="C69" s="58">
        <v>2023</v>
      </c>
      <c r="D69" s="58">
        <v>5</v>
      </c>
      <c r="E69" s="58">
        <v>23</v>
      </c>
      <c r="F69" s="58">
        <v>15</v>
      </c>
      <c r="G69" s="58">
        <v>10</v>
      </c>
      <c r="H69" s="57">
        <v>10.7</v>
      </c>
      <c r="I69" s="140">
        <v>0.2</v>
      </c>
      <c r="J69" s="146">
        <v>56.23</v>
      </c>
      <c r="K69" s="56"/>
      <c r="L69" s="146">
        <v>0.01</v>
      </c>
      <c r="M69" s="146">
        <v>113.87</v>
      </c>
      <c r="N69" s="56"/>
      <c r="O69" s="146">
        <v>0.02</v>
      </c>
      <c r="P69" s="58">
        <v>18</v>
      </c>
      <c r="Q69" s="58">
        <v>2</v>
      </c>
      <c r="R69" s="57">
        <v>9.4</v>
      </c>
      <c r="S69" s="103">
        <v>0.2</v>
      </c>
      <c r="T69" s="114"/>
      <c r="U69" s="114">
        <f t="shared" si="7"/>
        <v>3</v>
      </c>
      <c r="V69" s="114">
        <v>3</v>
      </c>
      <c r="W69" s="92">
        <v>19</v>
      </c>
      <c r="X69" s="95" t="s">
        <v>6</v>
      </c>
      <c r="Y69" s="95"/>
      <c r="Z69" s="115"/>
      <c r="AA69" s="115" t="s">
        <v>196</v>
      </c>
      <c r="AB69" s="93"/>
      <c r="AC69" s="89"/>
      <c r="AE69" s="39">
        <f t="shared" si="8"/>
        <v>1.9952623149688948E+16</v>
      </c>
      <c r="AF69" s="115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70"/>
      <c r="AX69" s="70"/>
      <c r="AY69" s="70"/>
      <c r="AZ69" s="116"/>
      <c r="BA69" s="116"/>
      <c r="BB69" s="116"/>
    </row>
    <row r="70" spans="1:54" ht="22.5" x14ac:dyDescent="0.25">
      <c r="A70" s="4" t="s">
        <v>71</v>
      </c>
      <c r="B70" s="11">
        <f t="shared" si="6"/>
        <v>45073.82167824074</v>
      </c>
      <c r="C70" s="58">
        <v>2023</v>
      </c>
      <c r="D70" s="58">
        <v>5</v>
      </c>
      <c r="E70" s="58">
        <v>27</v>
      </c>
      <c r="F70" s="58">
        <v>19</v>
      </c>
      <c r="G70" s="58">
        <v>43</v>
      </c>
      <c r="H70" s="57">
        <v>13.9</v>
      </c>
      <c r="I70" s="140">
        <v>0.1</v>
      </c>
      <c r="J70" s="146">
        <v>51.68</v>
      </c>
      <c r="K70" s="56"/>
      <c r="L70" s="146">
        <v>0.01</v>
      </c>
      <c r="M70" s="146">
        <v>102.43</v>
      </c>
      <c r="N70" s="56"/>
      <c r="O70" s="146">
        <v>0.01</v>
      </c>
      <c r="P70" s="58">
        <v>12</v>
      </c>
      <c r="Q70" s="58">
        <v>2</v>
      </c>
      <c r="R70" s="57">
        <v>10.4</v>
      </c>
      <c r="S70" s="103">
        <v>0.2</v>
      </c>
      <c r="T70" s="114"/>
      <c r="U70" s="114">
        <f t="shared" si="7"/>
        <v>3.5555555555555558</v>
      </c>
      <c r="V70" s="114">
        <v>3.6</v>
      </c>
      <c r="W70" s="92">
        <v>34</v>
      </c>
      <c r="X70" s="95" t="s">
        <v>6</v>
      </c>
      <c r="Y70" s="95"/>
      <c r="Z70" s="115"/>
      <c r="AA70" s="115" t="s">
        <v>196</v>
      </c>
      <c r="AB70" s="93" t="s">
        <v>246</v>
      </c>
      <c r="AC70" s="89">
        <v>18</v>
      </c>
      <c r="AE70" s="39">
        <f t="shared" si="8"/>
        <v>1.5848931924611347E+17</v>
      </c>
      <c r="AF70" s="115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70"/>
      <c r="AX70" s="70"/>
      <c r="AY70" s="70"/>
      <c r="AZ70" s="116"/>
      <c r="BA70" s="116"/>
      <c r="BB70" s="116"/>
    </row>
    <row r="71" spans="1:54" ht="33.75" x14ac:dyDescent="0.25">
      <c r="A71" s="4" t="s">
        <v>72</v>
      </c>
      <c r="B71" s="11">
        <f t="shared" si="6"/>
        <v>45075.648946759262</v>
      </c>
      <c r="C71" s="58">
        <v>2023</v>
      </c>
      <c r="D71" s="58">
        <v>5</v>
      </c>
      <c r="E71" s="58">
        <v>29</v>
      </c>
      <c r="F71" s="58">
        <v>15</v>
      </c>
      <c r="G71" s="58">
        <v>34</v>
      </c>
      <c r="H71" s="57">
        <v>29.9</v>
      </c>
      <c r="I71" s="140">
        <v>0.1</v>
      </c>
      <c r="J71" s="146">
        <v>51.81</v>
      </c>
      <c r="K71" s="56"/>
      <c r="L71" s="146">
        <v>0.01</v>
      </c>
      <c r="M71" s="146">
        <v>104.79</v>
      </c>
      <c r="N71" s="56"/>
      <c r="O71" s="146">
        <v>0.01</v>
      </c>
      <c r="P71" s="58">
        <v>10</v>
      </c>
      <c r="Q71" s="58">
        <v>2</v>
      </c>
      <c r="R71" s="57">
        <v>10</v>
      </c>
      <c r="S71" s="103">
        <v>0.2</v>
      </c>
      <c r="T71" s="114"/>
      <c r="U71" s="114">
        <f t="shared" si="7"/>
        <v>3.333333333333333</v>
      </c>
      <c r="V71" s="114">
        <v>3.3</v>
      </c>
      <c r="W71" s="92">
        <v>32</v>
      </c>
      <c r="X71" s="95" t="s">
        <v>6</v>
      </c>
      <c r="Y71" s="95"/>
      <c r="Z71" s="116" t="s">
        <v>203</v>
      </c>
      <c r="AA71" s="115" t="s">
        <v>196</v>
      </c>
      <c r="AB71" s="93" t="s">
        <v>247</v>
      </c>
      <c r="AC71" s="89">
        <v>19</v>
      </c>
      <c r="AD71" s="8"/>
      <c r="AE71" s="39">
        <f t="shared" si="8"/>
        <v>5.6234132519035104E+16</v>
      </c>
      <c r="AF71" s="112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70"/>
      <c r="AX71" s="70"/>
      <c r="AY71" s="70"/>
      <c r="AZ71" s="116"/>
      <c r="BA71" s="116"/>
      <c r="BB71" s="116"/>
    </row>
    <row r="72" spans="1:54" x14ac:dyDescent="0.25">
      <c r="A72" s="4" t="s">
        <v>73</v>
      </c>
      <c r="B72" s="11">
        <f t="shared" si="6"/>
        <v>45076.740474537037</v>
      </c>
      <c r="C72" s="58">
        <v>2023</v>
      </c>
      <c r="D72" s="58">
        <v>5</v>
      </c>
      <c r="E72" s="58">
        <v>30</v>
      </c>
      <c r="F72" s="58">
        <v>17</v>
      </c>
      <c r="G72" s="58">
        <v>46</v>
      </c>
      <c r="H72" s="57">
        <v>17.100000000000001</v>
      </c>
      <c r="I72" s="140">
        <v>0.2</v>
      </c>
      <c r="J72" s="146">
        <v>56.15</v>
      </c>
      <c r="K72" s="56"/>
      <c r="L72" s="146">
        <v>0.01</v>
      </c>
      <c r="M72" s="146">
        <v>111.85</v>
      </c>
      <c r="N72" s="56"/>
      <c r="O72" s="146">
        <v>0.01</v>
      </c>
      <c r="P72" s="58">
        <v>22</v>
      </c>
      <c r="Q72" s="58">
        <v>2</v>
      </c>
      <c r="R72" s="57">
        <v>9</v>
      </c>
      <c r="S72" s="103">
        <v>0.2</v>
      </c>
      <c r="T72" s="114"/>
      <c r="U72" s="114">
        <f t="shared" si="7"/>
        <v>2.7777777777777777</v>
      </c>
      <c r="V72" s="114">
        <v>2.8</v>
      </c>
      <c r="W72" s="92">
        <v>23</v>
      </c>
      <c r="X72" s="95" t="s">
        <v>6</v>
      </c>
      <c r="Y72" s="95"/>
      <c r="Z72" s="115"/>
      <c r="AA72" s="115" t="s">
        <v>196</v>
      </c>
      <c r="AB72" s="93"/>
      <c r="AC72" s="89"/>
      <c r="AE72" s="39">
        <f t="shared" si="8"/>
        <v>1E+16</v>
      </c>
      <c r="AF72" s="115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70"/>
      <c r="AX72" s="70"/>
      <c r="AY72" s="70"/>
      <c r="AZ72" s="116"/>
      <c r="BA72" s="116"/>
      <c r="BB72" s="116"/>
    </row>
    <row r="73" spans="1:54" ht="33.75" x14ac:dyDescent="0.25">
      <c r="A73" s="4" t="s">
        <v>74</v>
      </c>
      <c r="B73" s="11">
        <f t="shared" si="6"/>
        <v>45085.956423611111</v>
      </c>
      <c r="C73" s="58">
        <v>2023</v>
      </c>
      <c r="D73" s="58">
        <v>6</v>
      </c>
      <c r="E73" s="58">
        <v>8</v>
      </c>
      <c r="F73" s="58">
        <v>22</v>
      </c>
      <c r="G73" s="58">
        <v>57</v>
      </c>
      <c r="H73" s="57">
        <v>15.4</v>
      </c>
      <c r="I73" s="140">
        <v>0.1</v>
      </c>
      <c r="J73" s="146">
        <v>53.54</v>
      </c>
      <c r="K73" s="56"/>
      <c r="L73" s="146">
        <v>0.01</v>
      </c>
      <c r="M73" s="146">
        <v>108.54</v>
      </c>
      <c r="N73" s="56"/>
      <c r="O73" s="146">
        <v>0.01</v>
      </c>
      <c r="P73" s="58">
        <v>18</v>
      </c>
      <c r="Q73" s="58">
        <v>2</v>
      </c>
      <c r="R73" s="57">
        <v>11.7</v>
      </c>
      <c r="S73" s="103">
        <v>0.2</v>
      </c>
      <c r="T73" s="114"/>
      <c r="U73" s="114">
        <f t="shared" si="7"/>
        <v>4.2777777777777777</v>
      </c>
      <c r="V73" s="114">
        <v>4.3</v>
      </c>
      <c r="W73" s="92">
        <v>40</v>
      </c>
      <c r="X73" s="95" t="s">
        <v>6</v>
      </c>
      <c r="Y73" s="95"/>
      <c r="Z73" s="116" t="s">
        <v>203</v>
      </c>
      <c r="AA73" s="115" t="s">
        <v>196</v>
      </c>
      <c r="AB73" s="93" t="s">
        <v>248</v>
      </c>
      <c r="AC73" s="89">
        <v>20</v>
      </c>
      <c r="AD73" s="8"/>
      <c r="AE73" s="39">
        <f t="shared" si="8"/>
        <v>1.7782794100389286E+18</v>
      </c>
      <c r="AF73" s="112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70"/>
      <c r="AX73" s="70"/>
      <c r="AY73" s="70"/>
      <c r="AZ73" s="116"/>
      <c r="BA73" s="116"/>
      <c r="BB73" s="116"/>
    </row>
    <row r="74" spans="1:54" x14ac:dyDescent="0.25">
      <c r="A74" s="4" t="s">
        <v>75</v>
      </c>
      <c r="B74" s="11">
        <f t="shared" si="6"/>
        <v>45086.093645833331</v>
      </c>
      <c r="C74" s="58">
        <v>2023</v>
      </c>
      <c r="D74" s="58">
        <v>6</v>
      </c>
      <c r="E74" s="58">
        <v>9</v>
      </c>
      <c r="F74" s="58">
        <v>2</v>
      </c>
      <c r="G74" s="58">
        <v>14</v>
      </c>
      <c r="H74" s="57">
        <v>51.6</v>
      </c>
      <c r="I74" s="140">
        <v>0.1</v>
      </c>
      <c r="J74" s="146">
        <v>51.73</v>
      </c>
      <c r="K74" s="56"/>
      <c r="L74" s="146">
        <v>0.01</v>
      </c>
      <c r="M74" s="146">
        <v>101.56</v>
      </c>
      <c r="N74" s="56"/>
      <c r="O74" s="146">
        <v>0.01</v>
      </c>
      <c r="P74" s="58">
        <v>16</v>
      </c>
      <c r="Q74" s="58">
        <v>2</v>
      </c>
      <c r="R74" s="57">
        <v>9.6</v>
      </c>
      <c r="S74" s="103">
        <v>0.2</v>
      </c>
      <c r="T74" s="114"/>
      <c r="U74" s="114">
        <f t="shared" si="7"/>
        <v>3.1111111111111107</v>
      </c>
      <c r="V74" s="114">
        <v>3.1</v>
      </c>
      <c r="W74" s="92">
        <v>30</v>
      </c>
      <c r="X74" s="95" t="s">
        <v>6</v>
      </c>
      <c r="Y74" s="95"/>
      <c r="Z74" s="115"/>
      <c r="AA74" s="115" t="s">
        <v>196</v>
      </c>
      <c r="AB74" s="93"/>
      <c r="AC74" s="89"/>
      <c r="AE74" s="39">
        <f t="shared" si="8"/>
        <v>2.8183829312644916E+16</v>
      </c>
      <c r="AF74" s="115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70"/>
      <c r="AX74" s="70"/>
      <c r="AY74" s="70"/>
      <c r="AZ74" s="116"/>
      <c r="BA74" s="116"/>
      <c r="BB74" s="116"/>
    </row>
    <row r="75" spans="1:54" x14ac:dyDescent="0.25">
      <c r="A75" s="4" t="s">
        <v>76</v>
      </c>
      <c r="B75" s="11">
        <f t="shared" si="6"/>
        <v>45090.395868055559</v>
      </c>
      <c r="C75" s="58">
        <v>2023</v>
      </c>
      <c r="D75" s="58">
        <v>6</v>
      </c>
      <c r="E75" s="58">
        <v>13</v>
      </c>
      <c r="F75" s="58">
        <v>9</v>
      </c>
      <c r="G75" s="58">
        <v>30</v>
      </c>
      <c r="H75" s="57">
        <v>3.9</v>
      </c>
      <c r="I75" s="140">
        <v>0.3</v>
      </c>
      <c r="J75" s="146">
        <v>49.95</v>
      </c>
      <c r="K75" s="56"/>
      <c r="L75" s="146">
        <v>0.02</v>
      </c>
      <c r="M75" s="146">
        <v>100.3</v>
      </c>
      <c r="N75" s="56"/>
      <c r="O75" s="146">
        <v>0.01</v>
      </c>
      <c r="P75" s="58">
        <v>2</v>
      </c>
      <c r="Q75" s="58">
        <v>7</v>
      </c>
      <c r="R75" s="57">
        <v>10.3</v>
      </c>
      <c r="S75" s="103">
        <v>0.2</v>
      </c>
      <c r="T75" s="114"/>
      <c r="U75" s="114">
        <f t="shared" si="7"/>
        <v>3.5000000000000004</v>
      </c>
      <c r="V75" s="114">
        <v>3.5</v>
      </c>
      <c r="W75" s="92">
        <v>26</v>
      </c>
      <c r="X75" s="95" t="s">
        <v>6</v>
      </c>
      <c r="Y75" s="95"/>
      <c r="Z75" s="115"/>
      <c r="AA75" s="115" t="s">
        <v>196</v>
      </c>
      <c r="AB75" s="93"/>
      <c r="AC75" s="89"/>
      <c r="AE75" s="39">
        <f t="shared" si="8"/>
        <v>1.122018454301972E+17</v>
      </c>
      <c r="AF75" s="115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70"/>
      <c r="AX75" s="70"/>
      <c r="AY75" s="70"/>
      <c r="AZ75" s="116"/>
      <c r="BA75" s="116"/>
      <c r="BB75" s="116"/>
    </row>
    <row r="76" spans="1:54" x14ac:dyDescent="0.2">
      <c r="A76" s="4" t="s">
        <v>77</v>
      </c>
      <c r="B76" s="24">
        <v>45097.339583333334</v>
      </c>
      <c r="C76" s="109">
        <v>2023</v>
      </c>
      <c r="D76" s="109">
        <v>6</v>
      </c>
      <c r="E76" s="109">
        <v>20</v>
      </c>
      <c r="F76" s="109">
        <v>8</v>
      </c>
      <c r="G76" s="109">
        <v>9</v>
      </c>
      <c r="H76" s="108">
        <v>0.7</v>
      </c>
      <c r="I76" s="117">
        <v>3</v>
      </c>
      <c r="J76" s="145">
        <v>54.442</v>
      </c>
      <c r="K76" s="109">
        <v>3</v>
      </c>
      <c r="L76" s="149">
        <v>2.7E-2</v>
      </c>
      <c r="M76" s="145">
        <v>100.521</v>
      </c>
      <c r="N76" s="109">
        <v>3</v>
      </c>
      <c r="O76" s="149">
        <v>4.5999999999999999E-2</v>
      </c>
      <c r="P76" s="109">
        <v>0</v>
      </c>
      <c r="Q76" s="109"/>
      <c r="R76" s="109"/>
      <c r="S76" s="109"/>
      <c r="T76" s="117">
        <v>2.7</v>
      </c>
      <c r="U76" s="53">
        <f>0.994*T76-0.123</f>
        <v>2.5608000000000004</v>
      </c>
      <c r="V76" s="117">
        <v>2.6</v>
      </c>
      <c r="W76" s="117"/>
      <c r="X76" s="17" t="s">
        <v>113</v>
      </c>
      <c r="Y76" s="17"/>
      <c r="Z76" s="107" t="s">
        <v>205</v>
      </c>
      <c r="AA76" s="115" t="s">
        <v>196</v>
      </c>
      <c r="AB76" s="113" t="s">
        <v>204</v>
      </c>
      <c r="AC76" s="89"/>
      <c r="AE76" s="115"/>
      <c r="AF76" s="39">
        <f>POWER(10,11.8+1.5*V76)</f>
        <v>5011872336272755</v>
      </c>
      <c r="AG76" s="2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70"/>
      <c r="AX76" s="70"/>
      <c r="AY76" s="70"/>
      <c r="AZ76" s="116"/>
      <c r="BA76" s="116"/>
      <c r="BB76" s="116"/>
    </row>
    <row r="77" spans="1:54" x14ac:dyDescent="0.25">
      <c r="A77" s="4" t="s">
        <v>78</v>
      </c>
      <c r="B77" s="11">
        <f>DATE(C77,D77,E77)+TIME(F77,G77,H77)</f>
        <v>45097.991539351853</v>
      </c>
      <c r="C77" s="58">
        <v>2023</v>
      </c>
      <c r="D77" s="58">
        <v>6</v>
      </c>
      <c r="E77" s="58">
        <v>20</v>
      </c>
      <c r="F77" s="58">
        <v>23</v>
      </c>
      <c r="G77" s="58">
        <v>47</v>
      </c>
      <c r="H77" s="57">
        <v>49.5</v>
      </c>
      <c r="I77" s="140">
        <v>0.1</v>
      </c>
      <c r="J77" s="146">
        <v>52.5</v>
      </c>
      <c r="K77" s="56"/>
      <c r="L77" s="146">
        <v>0.01</v>
      </c>
      <c r="M77" s="146">
        <v>106.87</v>
      </c>
      <c r="N77" s="56"/>
      <c r="O77" s="146">
        <v>0.01</v>
      </c>
      <c r="P77" s="58">
        <v>24</v>
      </c>
      <c r="Q77" s="58">
        <v>2</v>
      </c>
      <c r="R77" s="57">
        <v>8.8000000000000007</v>
      </c>
      <c r="S77" s="103">
        <v>0.2</v>
      </c>
      <c r="T77" s="114"/>
      <c r="U77" s="114">
        <f>(R77-4)/1.8</f>
        <v>2.666666666666667</v>
      </c>
      <c r="V77" s="114">
        <v>2.7</v>
      </c>
      <c r="W77" s="92">
        <v>31</v>
      </c>
      <c r="X77" s="95" t="s">
        <v>6</v>
      </c>
      <c r="Y77" s="95"/>
      <c r="Z77" s="116" t="s">
        <v>203</v>
      </c>
      <c r="AA77" s="115" t="s">
        <v>196</v>
      </c>
      <c r="AB77" s="93"/>
      <c r="AC77" s="89"/>
      <c r="AE77" s="39">
        <f>POWER(10,11.8+1.5*V77)</f>
        <v>7079457843841414</v>
      </c>
      <c r="AF77" s="115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70"/>
      <c r="AX77" s="70"/>
      <c r="AY77" s="70"/>
      <c r="AZ77" s="116"/>
      <c r="BA77" s="116"/>
      <c r="BB77" s="116"/>
    </row>
    <row r="78" spans="1:54" x14ac:dyDescent="0.2">
      <c r="A78" s="4" t="s">
        <v>79</v>
      </c>
      <c r="B78" s="24">
        <v>45100.293854166666</v>
      </c>
      <c r="C78" s="109">
        <v>2023</v>
      </c>
      <c r="D78" s="109">
        <v>6</v>
      </c>
      <c r="E78" s="109">
        <v>23</v>
      </c>
      <c r="F78" s="109">
        <v>7</v>
      </c>
      <c r="G78" s="109">
        <v>3</v>
      </c>
      <c r="H78" s="108">
        <v>9.6</v>
      </c>
      <c r="I78" s="117">
        <v>1.2</v>
      </c>
      <c r="J78" s="145">
        <v>54.475999999999999</v>
      </c>
      <c r="K78" s="109">
        <v>5</v>
      </c>
      <c r="L78" s="149">
        <v>4.4999999999999998E-2</v>
      </c>
      <c r="M78" s="145">
        <v>100.711</v>
      </c>
      <c r="N78" s="109">
        <v>5</v>
      </c>
      <c r="O78" s="149">
        <v>7.6999999999999999E-2</v>
      </c>
      <c r="P78" s="109">
        <v>0</v>
      </c>
      <c r="Q78" s="109"/>
      <c r="R78" s="109"/>
      <c r="S78" s="109"/>
      <c r="T78" s="117">
        <v>2.1</v>
      </c>
      <c r="U78" s="53">
        <f>0.994*T78-0.123</f>
        <v>1.9644000000000001</v>
      </c>
      <c r="V78" s="117">
        <v>2</v>
      </c>
      <c r="W78" s="117"/>
      <c r="X78" s="17" t="s">
        <v>113</v>
      </c>
      <c r="Y78" s="17"/>
      <c r="Z78" s="107" t="s">
        <v>205</v>
      </c>
      <c r="AA78" s="115" t="s">
        <v>196</v>
      </c>
      <c r="AB78" s="113" t="s">
        <v>204</v>
      </c>
      <c r="AC78" s="89"/>
      <c r="AE78" s="115"/>
      <c r="AF78" s="39">
        <f>POWER(10,11.8+1.5*V78)</f>
        <v>630957344480198.25</v>
      </c>
      <c r="AG78" s="2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70"/>
      <c r="AX78" s="70"/>
      <c r="AY78" s="70"/>
      <c r="AZ78" s="116"/>
      <c r="BA78" s="116"/>
      <c r="BB78" s="116"/>
    </row>
    <row r="79" spans="1:54" x14ac:dyDescent="0.25">
      <c r="A79" s="4" t="s">
        <v>80</v>
      </c>
      <c r="B79" s="11">
        <f>DATE(C79,D79,E79)+TIME(F79,G79,H79)</f>
        <v>45101.230196759258</v>
      </c>
      <c r="C79" s="58">
        <v>2023</v>
      </c>
      <c r="D79" s="58">
        <v>6</v>
      </c>
      <c r="E79" s="58">
        <v>24</v>
      </c>
      <c r="F79" s="58">
        <v>5</v>
      </c>
      <c r="G79" s="58">
        <v>31</v>
      </c>
      <c r="H79" s="57">
        <v>29.7</v>
      </c>
      <c r="I79" s="140">
        <v>0.1</v>
      </c>
      <c r="J79" s="146">
        <v>55.33</v>
      </c>
      <c r="K79" s="56"/>
      <c r="L79" s="146">
        <v>0.01</v>
      </c>
      <c r="M79" s="146">
        <v>111.94</v>
      </c>
      <c r="N79" s="56"/>
      <c r="O79" s="146">
        <v>0.01</v>
      </c>
      <c r="P79" s="58">
        <v>6</v>
      </c>
      <c r="Q79" s="58">
        <v>7</v>
      </c>
      <c r="R79" s="57">
        <v>9.8000000000000007</v>
      </c>
      <c r="S79" s="103">
        <v>0.2</v>
      </c>
      <c r="T79" s="114"/>
      <c r="U79" s="114">
        <f>(R79-4)/1.8</f>
        <v>3.2222222222222223</v>
      </c>
      <c r="V79" s="114">
        <v>3.2</v>
      </c>
      <c r="W79" s="92">
        <v>25</v>
      </c>
      <c r="X79" s="95" t="s">
        <v>6</v>
      </c>
      <c r="Y79" s="95"/>
      <c r="Z79" s="115"/>
      <c r="AA79" s="115" t="s">
        <v>196</v>
      </c>
      <c r="AB79" s="93"/>
      <c r="AC79" s="89"/>
      <c r="AE79" s="39">
        <f>POWER(10,11.8+1.5*V79)</f>
        <v>3.981071705534992E+16</v>
      </c>
      <c r="AF79" s="115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70"/>
      <c r="AX79" s="70"/>
      <c r="AY79" s="70"/>
      <c r="AZ79" s="116"/>
      <c r="BA79" s="116"/>
      <c r="BB79" s="116"/>
    </row>
    <row r="80" spans="1:54" x14ac:dyDescent="0.25">
      <c r="A80" s="4" t="s">
        <v>81</v>
      </c>
      <c r="B80" s="11">
        <f>DATE(C80,D80,E80)+TIME(F80,G80,H80)</f>
        <v>45102.068888888891</v>
      </c>
      <c r="C80" s="58">
        <v>2023</v>
      </c>
      <c r="D80" s="58">
        <v>6</v>
      </c>
      <c r="E80" s="58">
        <v>25</v>
      </c>
      <c r="F80" s="58">
        <v>1</v>
      </c>
      <c r="G80" s="58">
        <v>39</v>
      </c>
      <c r="H80" s="57">
        <v>12.6</v>
      </c>
      <c r="I80" s="140">
        <v>0.2</v>
      </c>
      <c r="J80" s="146">
        <v>56.29</v>
      </c>
      <c r="K80" s="56"/>
      <c r="L80" s="146">
        <v>0.01</v>
      </c>
      <c r="M80" s="146">
        <v>117.58</v>
      </c>
      <c r="N80" s="56"/>
      <c r="O80" s="146">
        <v>0.01</v>
      </c>
      <c r="P80" s="58"/>
      <c r="Q80" s="58"/>
      <c r="R80" s="57">
        <v>9.8000000000000007</v>
      </c>
      <c r="S80" s="103">
        <v>0.2</v>
      </c>
      <c r="T80" s="114"/>
      <c r="U80" s="114">
        <f>(R80-4)/1.8</f>
        <v>3.2222222222222223</v>
      </c>
      <c r="V80" s="114">
        <v>3.2</v>
      </c>
      <c r="W80" s="92">
        <v>21</v>
      </c>
      <c r="X80" s="95" t="s">
        <v>6</v>
      </c>
      <c r="Y80" s="95"/>
      <c r="Z80" s="115"/>
      <c r="AA80" s="115" t="s">
        <v>196</v>
      </c>
      <c r="AB80" s="93"/>
      <c r="AC80" s="89"/>
      <c r="AE80" s="39">
        <f>POWER(10,11.8+1.5*V80)</f>
        <v>3.981071705534992E+16</v>
      </c>
      <c r="AF80" s="115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70"/>
      <c r="AX80" s="70"/>
      <c r="AY80" s="70"/>
      <c r="AZ80" s="116"/>
      <c r="BA80" s="116"/>
      <c r="BB80" s="116"/>
    </row>
    <row r="81" spans="1:54" x14ac:dyDescent="0.25">
      <c r="A81" s="4" t="s">
        <v>82</v>
      </c>
      <c r="B81" s="11">
        <f>DATE(C81,D81,E81)+TIME(F81,G81,H81)</f>
        <v>45103.65519675926</v>
      </c>
      <c r="C81" s="58">
        <v>2023</v>
      </c>
      <c r="D81" s="58">
        <v>6</v>
      </c>
      <c r="E81" s="58">
        <v>26</v>
      </c>
      <c r="F81" s="58">
        <v>15</v>
      </c>
      <c r="G81" s="58">
        <v>43</v>
      </c>
      <c r="H81" s="57">
        <v>29.8</v>
      </c>
      <c r="I81" s="140">
        <v>0.1</v>
      </c>
      <c r="J81" s="146">
        <v>53.31</v>
      </c>
      <c r="K81" s="56"/>
      <c r="L81" s="146">
        <v>0.01</v>
      </c>
      <c r="M81" s="146">
        <v>108.11</v>
      </c>
      <c r="N81" s="56"/>
      <c r="O81" s="146">
        <v>0.01</v>
      </c>
      <c r="P81" s="58">
        <v>12</v>
      </c>
      <c r="Q81" s="58">
        <v>2</v>
      </c>
      <c r="R81" s="57">
        <v>9.5</v>
      </c>
      <c r="S81" s="103">
        <v>0.3</v>
      </c>
      <c r="T81" s="114"/>
      <c r="U81" s="114">
        <f>(R81-4)/1.8</f>
        <v>3.0555555555555554</v>
      </c>
      <c r="V81" s="114">
        <v>3.1</v>
      </c>
      <c r="W81" s="92">
        <v>25</v>
      </c>
      <c r="X81" s="95" t="s">
        <v>6</v>
      </c>
      <c r="Y81" s="95"/>
      <c r="Z81" s="116" t="s">
        <v>203</v>
      </c>
      <c r="AA81" s="115" t="s">
        <v>196</v>
      </c>
      <c r="AB81" s="93"/>
      <c r="AC81" s="89"/>
      <c r="AE81" s="39">
        <f>POWER(10,11.8+1.5*V81)</f>
        <v>2.8183829312644916E+16</v>
      </c>
      <c r="AF81" s="115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70"/>
      <c r="AX81" s="70"/>
      <c r="AY81" s="70"/>
      <c r="AZ81" s="116"/>
      <c r="BA81" s="116"/>
      <c r="BB81" s="116"/>
    </row>
    <row r="82" spans="1:54" ht="22.5" x14ac:dyDescent="0.25">
      <c r="A82" s="4" t="s">
        <v>83</v>
      </c>
      <c r="B82" s="11">
        <f>DATE(C82,D82,E82)+TIME(F82,G82,H82)</f>
        <v>45109.103090277778</v>
      </c>
      <c r="C82" s="58">
        <v>2023</v>
      </c>
      <c r="D82" s="58">
        <v>7</v>
      </c>
      <c r="E82" s="58">
        <v>2</v>
      </c>
      <c r="F82" s="58">
        <v>2</v>
      </c>
      <c r="G82" s="58">
        <v>28</v>
      </c>
      <c r="H82" s="57">
        <v>27.9</v>
      </c>
      <c r="I82" s="140">
        <v>0.1</v>
      </c>
      <c r="J82" s="146">
        <v>55.88</v>
      </c>
      <c r="K82" s="56"/>
      <c r="L82" s="146">
        <v>0.01</v>
      </c>
      <c r="M82" s="146">
        <v>113.39</v>
      </c>
      <c r="N82" s="56"/>
      <c r="O82" s="146">
        <v>0.01</v>
      </c>
      <c r="P82" s="58">
        <v>12</v>
      </c>
      <c r="Q82" s="58">
        <v>2</v>
      </c>
      <c r="R82" s="57">
        <v>13</v>
      </c>
      <c r="S82" s="103">
        <v>0.2</v>
      </c>
      <c r="T82" s="114"/>
      <c r="U82" s="114">
        <f>(R82-4)/1.8</f>
        <v>5</v>
      </c>
      <c r="V82" s="114">
        <v>5</v>
      </c>
      <c r="W82" s="92">
        <v>36</v>
      </c>
      <c r="X82" s="95" t="s">
        <v>6</v>
      </c>
      <c r="Y82" s="95"/>
      <c r="Z82" s="115"/>
      <c r="AA82" s="115" t="s">
        <v>196</v>
      </c>
      <c r="AB82" s="93" t="s">
        <v>249</v>
      </c>
      <c r="AC82" s="89">
        <v>21</v>
      </c>
      <c r="AE82" s="39">
        <f>POWER(10,11.8+1.5*V82)</f>
        <v>1.9952623149688947E+19</v>
      </c>
      <c r="AF82" s="115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70"/>
      <c r="AX82" s="70"/>
      <c r="AY82" s="70"/>
      <c r="AZ82" s="116"/>
      <c r="BA82" s="116"/>
      <c r="BB82" s="116"/>
    </row>
    <row r="83" spans="1:54" x14ac:dyDescent="0.2">
      <c r="A83" s="4" t="s">
        <v>84</v>
      </c>
      <c r="B83" s="24">
        <v>45110.360347222224</v>
      </c>
      <c r="C83" s="109">
        <v>2023</v>
      </c>
      <c r="D83" s="109">
        <v>7</v>
      </c>
      <c r="E83" s="109">
        <v>3</v>
      </c>
      <c r="F83" s="109">
        <v>8</v>
      </c>
      <c r="G83" s="109">
        <v>38</v>
      </c>
      <c r="H83" s="108">
        <v>54.5</v>
      </c>
      <c r="I83" s="117">
        <v>3</v>
      </c>
      <c r="J83" s="145">
        <v>54.274999999999999</v>
      </c>
      <c r="K83" s="109">
        <v>7</v>
      </c>
      <c r="L83" s="149">
        <v>6.3E-2</v>
      </c>
      <c r="M83" s="145">
        <v>100.407</v>
      </c>
      <c r="N83" s="109">
        <v>4</v>
      </c>
      <c r="O83" s="149">
        <v>6.2E-2</v>
      </c>
      <c r="P83" s="109">
        <v>0</v>
      </c>
      <c r="Q83" s="109"/>
      <c r="R83" s="109"/>
      <c r="S83" s="109"/>
      <c r="T83" s="117">
        <v>2.8</v>
      </c>
      <c r="U83" s="53">
        <f>0.994*T83-0.123</f>
        <v>2.6601999999999997</v>
      </c>
      <c r="V83" s="117">
        <v>2.7</v>
      </c>
      <c r="W83" s="117"/>
      <c r="X83" s="17" t="s">
        <v>113</v>
      </c>
      <c r="Y83" s="17"/>
      <c r="Z83" s="107" t="s">
        <v>205</v>
      </c>
      <c r="AA83" s="115" t="s">
        <v>196</v>
      </c>
      <c r="AB83" s="113" t="s">
        <v>204</v>
      </c>
      <c r="AC83" s="89"/>
      <c r="AE83" s="115"/>
      <c r="AF83" s="39">
        <f>POWER(10,11.8+1.5*V83)</f>
        <v>7079457843841414</v>
      </c>
      <c r="AG83" s="2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70"/>
      <c r="AX83" s="70"/>
      <c r="AY83" s="70"/>
      <c r="AZ83" s="116"/>
      <c r="BA83" s="116"/>
      <c r="BB83" s="116"/>
    </row>
    <row r="84" spans="1:54" x14ac:dyDescent="0.25">
      <c r="A84" s="4" t="s">
        <v>85</v>
      </c>
      <c r="B84" s="11">
        <f t="shared" ref="B84:B90" si="9">DATE(C84,D84,E84)+TIME(F84,G84,H84)</f>
        <v>45119.77621527778</v>
      </c>
      <c r="C84" s="58">
        <v>2023</v>
      </c>
      <c r="D84" s="58">
        <v>7</v>
      </c>
      <c r="E84" s="58">
        <v>12</v>
      </c>
      <c r="F84" s="58">
        <v>18</v>
      </c>
      <c r="G84" s="58">
        <v>37</v>
      </c>
      <c r="H84" s="57">
        <v>45.3</v>
      </c>
      <c r="I84" s="140">
        <v>0.2</v>
      </c>
      <c r="J84" s="146">
        <v>54.97</v>
      </c>
      <c r="K84" s="56"/>
      <c r="L84" s="146">
        <v>0.01</v>
      </c>
      <c r="M84" s="146">
        <v>111.37</v>
      </c>
      <c r="N84" s="56"/>
      <c r="O84" s="146">
        <v>0.02</v>
      </c>
      <c r="P84" s="58">
        <v>14</v>
      </c>
      <c r="Q84" s="58">
        <v>3</v>
      </c>
      <c r="R84" s="57">
        <v>9.6</v>
      </c>
      <c r="S84" s="103">
        <v>0.2</v>
      </c>
      <c r="T84" s="114"/>
      <c r="U84" s="114">
        <f t="shared" ref="U84:U90" si="10">(R84-4)/1.8</f>
        <v>3.1111111111111107</v>
      </c>
      <c r="V84" s="114">
        <v>3.1</v>
      </c>
      <c r="W84" s="92">
        <v>25</v>
      </c>
      <c r="X84" s="95" t="s">
        <v>6</v>
      </c>
      <c r="Y84" s="95"/>
      <c r="Z84" s="115"/>
      <c r="AA84" s="115" t="s">
        <v>196</v>
      </c>
      <c r="AB84" s="93"/>
      <c r="AC84" s="89"/>
      <c r="AE84" s="39">
        <f t="shared" ref="AE84:AE90" si="11">POWER(10,11.8+1.5*V84)</f>
        <v>2.8183829312644916E+16</v>
      </c>
      <c r="AF84" s="115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70"/>
      <c r="AX84" s="70"/>
      <c r="AY84" s="70"/>
      <c r="AZ84" s="116"/>
      <c r="BA84" s="116"/>
      <c r="BB84" s="116"/>
    </row>
    <row r="85" spans="1:54" x14ac:dyDescent="0.25">
      <c r="A85" s="4" t="s">
        <v>86</v>
      </c>
      <c r="B85" s="11">
        <f t="shared" si="9"/>
        <v>45121.603738425925</v>
      </c>
      <c r="C85" s="58">
        <v>2023</v>
      </c>
      <c r="D85" s="58">
        <v>7</v>
      </c>
      <c r="E85" s="58">
        <v>14</v>
      </c>
      <c r="F85" s="58">
        <v>14</v>
      </c>
      <c r="G85" s="58">
        <v>29</v>
      </c>
      <c r="H85" s="57">
        <v>23.5</v>
      </c>
      <c r="I85" s="140">
        <v>0.2</v>
      </c>
      <c r="J85" s="146">
        <v>51.09</v>
      </c>
      <c r="K85" s="56"/>
      <c r="L85" s="146">
        <v>0.01</v>
      </c>
      <c r="M85" s="146">
        <v>99.97</v>
      </c>
      <c r="N85" s="56"/>
      <c r="O85" s="146">
        <v>0.01</v>
      </c>
      <c r="P85" s="58"/>
      <c r="Q85" s="58"/>
      <c r="R85" s="57">
        <v>9.5</v>
      </c>
      <c r="S85" s="103">
        <v>0.3</v>
      </c>
      <c r="T85" s="114">
        <v>3.7</v>
      </c>
      <c r="U85" s="114">
        <f t="shared" si="10"/>
        <v>3.0555555555555554</v>
      </c>
      <c r="V85" s="114">
        <v>3.1</v>
      </c>
      <c r="W85" s="92">
        <v>17</v>
      </c>
      <c r="X85" s="95" t="s">
        <v>6</v>
      </c>
      <c r="Y85" s="15" t="s">
        <v>113</v>
      </c>
      <c r="Z85" s="115"/>
      <c r="AA85" s="115" t="s">
        <v>196</v>
      </c>
      <c r="AB85" s="93"/>
      <c r="AC85" s="89"/>
      <c r="AE85" s="39">
        <f t="shared" si="11"/>
        <v>2.8183829312644916E+16</v>
      </c>
      <c r="AF85" s="115"/>
      <c r="AH85" s="104">
        <v>2023</v>
      </c>
      <c r="AI85" s="104">
        <v>7</v>
      </c>
      <c r="AJ85" s="104">
        <v>14</v>
      </c>
      <c r="AK85" s="104">
        <v>14</v>
      </c>
      <c r="AL85" s="104">
        <v>29</v>
      </c>
      <c r="AM85" s="103">
        <v>18.899999999999999</v>
      </c>
      <c r="AN85" s="103">
        <v>2</v>
      </c>
      <c r="AO85" s="102">
        <v>51.069000000000003</v>
      </c>
      <c r="AP85" s="104">
        <v>2</v>
      </c>
      <c r="AQ85" s="102">
        <v>1.7999999999999999E-2</v>
      </c>
      <c r="AR85" s="102">
        <v>99.867999999999995</v>
      </c>
      <c r="AS85" s="104">
        <v>1</v>
      </c>
      <c r="AT85" s="101">
        <v>1.4E-2</v>
      </c>
      <c r="AU85" s="104">
        <v>10</v>
      </c>
      <c r="AV85" s="104" t="s">
        <v>118</v>
      </c>
      <c r="AW85" s="114">
        <v>3.7</v>
      </c>
      <c r="AX85" s="114">
        <f>0.994*AW85-0.123</f>
        <v>3.5548000000000002</v>
      </c>
      <c r="AY85" s="89">
        <v>3.6</v>
      </c>
      <c r="AZ85" s="100" t="s">
        <v>113</v>
      </c>
      <c r="BA85" s="99" t="s">
        <v>134</v>
      </c>
      <c r="BB85" s="115" t="s">
        <v>196</v>
      </c>
    </row>
    <row r="86" spans="1:54" x14ac:dyDescent="0.25">
      <c r="A86" s="4" t="s">
        <v>87</v>
      </c>
      <c r="B86" s="11">
        <f t="shared" si="9"/>
        <v>45123.992581018516</v>
      </c>
      <c r="C86" s="58">
        <v>2023</v>
      </c>
      <c r="D86" s="58">
        <v>7</v>
      </c>
      <c r="E86" s="58">
        <v>16</v>
      </c>
      <c r="F86" s="58">
        <v>23</v>
      </c>
      <c r="G86" s="58">
        <v>49</v>
      </c>
      <c r="H86" s="57">
        <v>19.2</v>
      </c>
      <c r="I86" s="140">
        <v>0.2</v>
      </c>
      <c r="J86" s="146">
        <v>55.74</v>
      </c>
      <c r="K86" s="56"/>
      <c r="L86" s="146">
        <v>0.01</v>
      </c>
      <c r="M86" s="146">
        <v>111.07</v>
      </c>
      <c r="N86" s="56"/>
      <c r="O86" s="146">
        <v>0.02</v>
      </c>
      <c r="P86" s="58">
        <v>6</v>
      </c>
      <c r="Q86" s="58">
        <v>3</v>
      </c>
      <c r="R86" s="57">
        <v>9.8000000000000007</v>
      </c>
      <c r="S86" s="103">
        <v>0.2</v>
      </c>
      <c r="T86" s="114"/>
      <c r="U86" s="114">
        <f t="shared" si="10"/>
        <v>3.2222222222222223</v>
      </c>
      <c r="V86" s="114">
        <v>3.2</v>
      </c>
      <c r="W86" s="92">
        <v>22</v>
      </c>
      <c r="X86" s="95" t="s">
        <v>6</v>
      </c>
      <c r="Y86" s="95"/>
      <c r="Z86" s="115"/>
      <c r="AA86" s="115" t="s">
        <v>196</v>
      </c>
      <c r="AB86" s="93"/>
      <c r="AC86" s="89"/>
      <c r="AE86" s="39">
        <f t="shared" si="11"/>
        <v>3.981071705534992E+16</v>
      </c>
      <c r="AF86" s="115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70"/>
      <c r="AX86" s="70"/>
      <c r="AY86" s="70"/>
      <c r="AZ86" s="116"/>
      <c r="BA86" s="116"/>
      <c r="BB86" s="116"/>
    </row>
    <row r="87" spans="1:54" x14ac:dyDescent="0.25">
      <c r="A87" s="4" t="s">
        <v>88</v>
      </c>
      <c r="B87" s="11">
        <f t="shared" si="9"/>
        <v>45124.939143518517</v>
      </c>
      <c r="C87" s="58">
        <v>2023</v>
      </c>
      <c r="D87" s="58">
        <v>7</v>
      </c>
      <c r="E87" s="58">
        <v>17</v>
      </c>
      <c r="F87" s="58">
        <v>22</v>
      </c>
      <c r="G87" s="58">
        <v>32</v>
      </c>
      <c r="H87" s="57">
        <v>22.2</v>
      </c>
      <c r="I87" s="140">
        <v>0.1</v>
      </c>
      <c r="J87" s="146">
        <v>53.39</v>
      </c>
      <c r="K87" s="56"/>
      <c r="L87" s="146">
        <v>0.01</v>
      </c>
      <c r="M87" s="146">
        <v>108.16</v>
      </c>
      <c r="N87" s="56"/>
      <c r="O87" s="146">
        <v>0.01</v>
      </c>
      <c r="P87" s="58">
        <v>15</v>
      </c>
      <c r="Q87" s="58">
        <v>2</v>
      </c>
      <c r="R87" s="57">
        <v>9.5</v>
      </c>
      <c r="S87" s="103">
        <v>0.3</v>
      </c>
      <c r="T87" s="114"/>
      <c r="U87" s="114">
        <f t="shared" si="10"/>
        <v>3.0555555555555554</v>
      </c>
      <c r="V87" s="114">
        <v>3.1</v>
      </c>
      <c r="W87" s="92">
        <v>21</v>
      </c>
      <c r="X87" s="95" t="s">
        <v>6</v>
      </c>
      <c r="Y87" s="95"/>
      <c r="Z87" s="116" t="s">
        <v>203</v>
      </c>
      <c r="AA87" s="115" t="s">
        <v>196</v>
      </c>
      <c r="AB87" s="93"/>
      <c r="AC87" s="89"/>
      <c r="AE87" s="39">
        <f t="shared" si="11"/>
        <v>2.8183829312644916E+16</v>
      </c>
      <c r="AF87" s="115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70"/>
      <c r="AX87" s="70"/>
      <c r="AY87" s="70"/>
      <c r="AZ87" s="116"/>
      <c r="BA87" s="116"/>
      <c r="BB87" s="116"/>
    </row>
    <row r="88" spans="1:54" x14ac:dyDescent="0.25">
      <c r="A88" s="4" t="s">
        <v>89</v>
      </c>
      <c r="B88" s="11">
        <f t="shared" si="9"/>
        <v>45128.439282407409</v>
      </c>
      <c r="C88" s="58">
        <v>2023</v>
      </c>
      <c r="D88" s="58">
        <v>7</v>
      </c>
      <c r="E88" s="58">
        <v>21</v>
      </c>
      <c r="F88" s="58">
        <v>10</v>
      </c>
      <c r="G88" s="58">
        <v>32</v>
      </c>
      <c r="H88" s="57">
        <v>34</v>
      </c>
      <c r="I88" s="140">
        <v>0.1</v>
      </c>
      <c r="J88" s="146">
        <v>55.81</v>
      </c>
      <c r="K88" s="56"/>
      <c r="L88" s="146">
        <v>0.01</v>
      </c>
      <c r="M88" s="146">
        <v>113.11</v>
      </c>
      <c r="N88" s="56"/>
      <c r="O88" s="146">
        <v>0.01</v>
      </c>
      <c r="P88" s="58">
        <v>24</v>
      </c>
      <c r="Q88" s="58">
        <v>2</v>
      </c>
      <c r="R88" s="57">
        <v>9.4</v>
      </c>
      <c r="S88" s="103">
        <v>0.3</v>
      </c>
      <c r="T88" s="114"/>
      <c r="U88" s="114">
        <f t="shared" si="10"/>
        <v>3</v>
      </c>
      <c r="V88" s="114">
        <v>3</v>
      </c>
      <c r="W88" s="92">
        <v>15</v>
      </c>
      <c r="X88" s="95" t="s">
        <v>6</v>
      </c>
      <c r="Y88" s="95"/>
      <c r="Z88" s="115"/>
      <c r="AA88" s="115" t="s">
        <v>196</v>
      </c>
      <c r="AB88" s="93"/>
      <c r="AC88" s="89"/>
      <c r="AE88" s="39">
        <f t="shared" si="11"/>
        <v>1.9952623149688948E+16</v>
      </c>
      <c r="AF88" s="115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70"/>
      <c r="AX88" s="70"/>
      <c r="AY88" s="70"/>
      <c r="AZ88" s="116"/>
      <c r="BA88" s="116"/>
      <c r="BB88" s="116"/>
    </row>
    <row r="89" spans="1:54" x14ac:dyDescent="0.25">
      <c r="A89" s="4" t="s">
        <v>90</v>
      </c>
      <c r="B89" s="11">
        <f t="shared" si="9"/>
        <v>45139.312523148146</v>
      </c>
      <c r="C89" s="58">
        <v>2023</v>
      </c>
      <c r="D89" s="58">
        <v>8</v>
      </c>
      <c r="E89" s="58">
        <v>1</v>
      </c>
      <c r="F89" s="58">
        <v>7</v>
      </c>
      <c r="G89" s="58">
        <v>30</v>
      </c>
      <c r="H89" s="57">
        <v>2.6</v>
      </c>
      <c r="I89" s="140">
        <v>0.2</v>
      </c>
      <c r="J89" s="146">
        <v>51.34</v>
      </c>
      <c r="K89" s="56"/>
      <c r="L89" s="146">
        <v>0.01</v>
      </c>
      <c r="M89" s="146">
        <v>100.37</v>
      </c>
      <c r="N89" s="56"/>
      <c r="O89" s="146">
        <v>0.01</v>
      </c>
      <c r="P89" s="58"/>
      <c r="Q89" s="58"/>
      <c r="R89" s="57">
        <v>9.6</v>
      </c>
      <c r="S89" s="103">
        <v>0.2</v>
      </c>
      <c r="T89" s="114"/>
      <c r="U89" s="114">
        <f t="shared" si="10"/>
        <v>3.1111111111111107</v>
      </c>
      <c r="V89" s="114">
        <v>3.1</v>
      </c>
      <c r="W89" s="92">
        <v>25</v>
      </c>
      <c r="X89" s="95" t="s">
        <v>6</v>
      </c>
      <c r="Y89" s="95"/>
      <c r="Z89" s="115" t="s">
        <v>201</v>
      </c>
      <c r="AA89" s="115" t="s">
        <v>196</v>
      </c>
      <c r="AB89" s="93"/>
      <c r="AC89" s="89"/>
      <c r="AE89" s="39">
        <f t="shared" si="11"/>
        <v>2.8183829312644916E+16</v>
      </c>
      <c r="AF89" s="115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70"/>
      <c r="AX89" s="70"/>
      <c r="AY89" s="70"/>
      <c r="AZ89" s="116"/>
      <c r="BA89" s="116"/>
      <c r="BB89" s="116"/>
    </row>
    <row r="90" spans="1:54" x14ac:dyDescent="0.25">
      <c r="A90" s="4" t="s">
        <v>91</v>
      </c>
      <c r="B90" s="11">
        <f t="shared" si="9"/>
        <v>45148.479305555556</v>
      </c>
      <c r="C90" s="58">
        <v>2023</v>
      </c>
      <c r="D90" s="58">
        <v>8</v>
      </c>
      <c r="E90" s="58">
        <v>10</v>
      </c>
      <c r="F90" s="58">
        <v>11</v>
      </c>
      <c r="G90" s="58">
        <v>30</v>
      </c>
      <c r="H90" s="57">
        <v>12.2</v>
      </c>
      <c r="I90" s="140">
        <v>0.3</v>
      </c>
      <c r="J90" s="146">
        <v>56.28</v>
      </c>
      <c r="K90" s="56"/>
      <c r="L90" s="146">
        <v>0.01</v>
      </c>
      <c r="M90" s="146">
        <v>110.44</v>
      </c>
      <c r="N90" s="56"/>
      <c r="O90" s="146">
        <v>0.02</v>
      </c>
      <c r="P90" s="58">
        <v>8</v>
      </c>
      <c r="Q90" s="58">
        <v>9</v>
      </c>
      <c r="R90" s="57">
        <v>9.6</v>
      </c>
      <c r="S90" s="103">
        <v>0.2</v>
      </c>
      <c r="T90" s="114"/>
      <c r="U90" s="114">
        <f t="shared" si="10"/>
        <v>3.1111111111111107</v>
      </c>
      <c r="V90" s="114">
        <v>3.1</v>
      </c>
      <c r="W90" s="92">
        <v>19</v>
      </c>
      <c r="X90" s="95" t="s">
        <v>6</v>
      </c>
      <c r="Y90" s="95"/>
      <c r="Z90" s="115"/>
      <c r="AA90" s="115" t="s">
        <v>196</v>
      </c>
      <c r="AB90" s="93"/>
      <c r="AC90" s="89"/>
      <c r="AE90" s="39">
        <f t="shared" si="11"/>
        <v>2.8183829312644916E+16</v>
      </c>
      <c r="AF90" s="115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70"/>
      <c r="AX90" s="70"/>
      <c r="AY90" s="70"/>
      <c r="AZ90" s="116"/>
      <c r="BA90" s="116"/>
      <c r="BB90" s="116"/>
    </row>
    <row r="91" spans="1:54" x14ac:dyDescent="0.2">
      <c r="A91" s="4" t="s">
        <v>92</v>
      </c>
      <c r="B91" s="24">
        <v>45163.287152777775</v>
      </c>
      <c r="C91" s="109">
        <v>2023</v>
      </c>
      <c r="D91" s="109">
        <v>8</v>
      </c>
      <c r="E91" s="109">
        <v>25</v>
      </c>
      <c r="F91" s="109">
        <v>6</v>
      </c>
      <c r="G91" s="109">
        <v>53</v>
      </c>
      <c r="H91" s="108">
        <v>30.5</v>
      </c>
      <c r="I91" s="117">
        <v>2.2999999999999998</v>
      </c>
      <c r="J91" s="145">
        <v>54.445999999999998</v>
      </c>
      <c r="K91" s="109">
        <v>3</v>
      </c>
      <c r="L91" s="149">
        <v>2.7E-2</v>
      </c>
      <c r="M91" s="145">
        <v>100.291</v>
      </c>
      <c r="N91" s="109">
        <v>7</v>
      </c>
      <c r="O91" s="149">
        <v>0.108</v>
      </c>
      <c r="P91" s="109">
        <v>0</v>
      </c>
      <c r="Q91" s="109"/>
      <c r="R91" s="109"/>
      <c r="S91" s="109"/>
      <c r="T91" s="117">
        <v>2.8</v>
      </c>
      <c r="U91" s="53">
        <f>0.994*T91-0.123</f>
        <v>2.6601999999999997</v>
      </c>
      <c r="V91" s="117">
        <v>2.7</v>
      </c>
      <c r="W91" s="117"/>
      <c r="X91" s="17" t="s">
        <v>113</v>
      </c>
      <c r="Y91" s="17"/>
      <c r="Z91" s="107" t="s">
        <v>205</v>
      </c>
      <c r="AA91" s="115" t="s">
        <v>196</v>
      </c>
      <c r="AB91" s="113" t="s">
        <v>204</v>
      </c>
      <c r="AC91" s="89"/>
      <c r="AE91" s="115"/>
      <c r="AF91" s="39">
        <f>POWER(10,11.8+1.5*V91)</f>
        <v>7079457843841414</v>
      </c>
      <c r="AG91" s="2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70"/>
      <c r="AX91" s="70"/>
      <c r="AY91" s="70"/>
      <c r="AZ91" s="116"/>
      <c r="BA91" s="116"/>
      <c r="BB91" s="116"/>
    </row>
    <row r="92" spans="1:54" x14ac:dyDescent="0.25">
      <c r="A92" s="4" t="s">
        <v>93</v>
      </c>
      <c r="B92" s="11">
        <f>DATE(C92,D92,E92)+TIME(F92,G92,H92)</f>
        <v>45174.119606481479</v>
      </c>
      <c r="C92" s="58">
        <v>2023</v>
      </c>
      <c r="D92" s="58">
        <v>9</v>
      </c>
      <c r="E92" s="58">
        <v>5</v>
      </c>
      <c r="F92" s="58">
        <v>2</v>
      </c>
      <c r="G92" s="58">
        <v>52</v>
      </c>
      <c r="H92" s="57">
        <v>14.7</v>
      </c>
      <c r="I92" s="140">
        <v>0.2</v>
      </c>
      <c r="J92" s="146">
        <v>54.02</v>
      </c>
      <c r="K92" s="56"/>
      <c r="L92" s="146">
        <v>0.02</v>
      </c>
      <c r="M92" s="146">
        <v>110.26</v>
      </c>
      <c r="N92" s="56"/>
      <c r="O92" s="146">
        <v>0.03</v>
      </c>
      <c r="P92" s="58">
        <v>15</v>
      </c>
      <c r="Q92" s="58">
        <v>4</v>
      </c>
      <c r="R92" s="57">
        <v>9.5</v>
      </c>
      <c r="S92" s="103">
        <v>0.3</v>
      </c>
      <c r="T92" s="114"/>
      <c r="U92" s="114">
        <f>(R92-4)/1.8</f>
        <v>3.0555555555555554</v>
      </c>
      <c r="V92" s="114">
        <v>3.1</v>
      </c>
      <c r="W92" s="92">
        <v>15</v>
      </c>
      <c r="X92" s="95" t="s">
        <v>6</v>
      </c>
      <c r="Y92" s="95"/>
      <c r="Z92" s="115"/>
      <c r="AA92" s="115" t="s">
        <v>196</v>
      </c>
      <c r="AB92" s="93"/>
      <c r="AC92" s="89"/>
      <c r="AE92" s="39">
        <f>POWER(10,11.8+1.5*V92)</f>
        <v>2.8183829312644916E+16</v>
      </c>
      <c r="AF92" s="115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70"/>
      <c r="AX92" s="70"/>
      <c r="AY92" s="70"/>
      <c r="AZ92" s="116"/>
      <c r="BA92" s="116"/>
      <c r="BB92" s="116"/>
    </row>
    <row r="93" spans="1:54" x14ac:dyDescent="0.25">
      <c r="A93" s="4" t="s">
        <v>94</v>
      </c>
      <c r="B93" s="11">
        <f>DATE(C93,D93,E93)+TIME(F93,G93,H93)</f>
        <v>45179.314930555556</v>
      </c>
      <c r="C93" s="58">
        <v>2023</v>
      </c>
      <c r="D93" s="58">
        <v>9</v>
      </c>
      <c r="E93" s="58">
        <v>10</v>
      </c>
      <c r="F93" s="58">
        <v>7</v>
      </c>
      <c r="G93" s="58">
        <v>33</v>
      </c>
      <c r="H93" s="57">
        <v>30.4</v>
      </c>
      <c r="I93" s="140">
        <v>0.1</v>
      </c>
      <c r="J93" s="146">
        <v>54.84</v>
      </c>
      <c r="K93" s="56"/>
      <c r="L93" s="146">
        <v>0.01</v>
      </c>
      <c r="M93" s="146">
        <v>111.6</v>
      </c>
      <c r="N93" s="56"/>
      <c r="O93" s="146">
        <v>0.01</v>
      </c>
      <c r="P93" s="58">
        <v>8</v>
      </c>
      <c r="Q93" s="58">
        <v>2</v>
      </c>
      <c r="R93" s="57">
        <v>10.9</v>
      </c>
      <c r="S93" s="103">
        <v>0.2</v>
      </c>
      <c r="T93" s="114"/>
      <c r="U93" s="114">
        <f>(R93-4)/1.8</f>
        <v>3.8333333333333335</v>
      </c>
      <c r="V93" s="114">
        <v>3.8</v>
      </c>
      <c r="W93" s="92">
        <v>30</v>
      </c>
      <c r="X93" s="95" t="s">
        <v>6</v>
      </c>
      <c r="Y93" s="95"/>
      <c r="Z93" s="115"/>
      <c r="AA93" s="115" t="s">
        <v>196</v>
      </c>
      <c r="AB93" s="93"/>
      <c r="AC93" s="89"/>
      <c r="AE93" s="39">
        <f>POWER(10,11.8+1.5*V93)</f>
        <v>3.1622776601683898E+17</v>
      </c>
      <c r="AF93" s="115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70"/>
      <c r="AX93" s="70"/>
      <c r="AY93" s="70"/>
      <c r="AZ93" s="116"/>
      <c r="BA93" s="116"/>
      <c r="BB93" s="116"/>
    </row>
    <row r="94" spans="1:54" x14ac:dyDescent="0.25">
      <c r="A94" s="4" t="s">
        <v>95</v>
      </c>
      <c r="B94" s="11">
        <f>DATE(C94,D94,E94)+TIME(F94,G94,H94)</f>
        <v>45181.53261574074</v>
      </c>
      <c r="C94" s="58">
        <v>2023</v>
      </c>
      <c r="D94" s="58">
        <v>9</v>
      </c>
      <c r="E94" s="58">
        <v>12</v>
      </c>
      <c r="F94" s="58">
        <v>12</v>
      </c>
      <c r="G94" s="58">
        <v>46</v>
      </c>
      <c r="H94" s="57">
        <v>58.1</v>
      </c>
      <c r="I94" s="140">
        <v>0.1</v>
      </c>
      <c r="J94" s="146">
        <v>54.84</v>
      </c>
      <c r="K94" s="56"/>
      <c r="L94" s="146">
        <v>0.01</v>
      </c>
      <c r="M94" s="146">
        <v>111.61</v>
      </c>
      <c r="N94" s="56"/>
      <c r="O94" s="146">
        <v>0.01</v>
      </c>
      <c r="P94" s="58">
        <v>8</v>
      </c>
      <c r="Q94" s="58">
        <v>2</v>
      </c>
      <c r="R94" s="57">
        <v>10.4</v>
      </c>
      <c r="S94" s="103">
        <v>0.2</v>
      </c>
      <c r="T94" s="114"/>
      <c r="U94" s="114">
        <f>(R94-4)/1.8</f>
        <v>3.5555555555555558</v>
      </c>
      <c r="V94" s="114">
        <v>3.6</v>
      </c>
      <c r="W94" s="92">
        <v>25</v>
      </c>
      <c r="X94" s="95" t="s">
        <v>6</v>
      </c>
      <c r="Y94" s="95"/>
      <c r="Z94" s="115"/>
      <c r="AA94" s="115" t="s">
        <v>196</v>
      </c>
      <c r="AB94" s="93"/>
      <c r="AC94" s="89"/>
      <c r="AE94" s="39">
        <f>POWER(10,11.8+1.5*V94)</f>
        <v>1.5848931924611347E+17</v>
      </c>
      <c r="AF94" s="115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70"/>
      <c r="AX94" s="70"/>
      <c r="AY94" s="70"/>
      <c r="AZ94" s="116"/>
      <c r="BA94" s="116"/>
      <c r="BB94" s="116"/>
    </row>
    <row r="95" spans="1:54" ht="22.5" x14ac:dyDescent="0.25">
      <c r="A95" s="4" t="s">
        <v>96</v>
      </c>
      <c r="B95" s="11">
        <f>DATE(C95,D95,E95)+TIME(F95,G95,H95)</f>
        <v>45181.720358796294</v>
      </c>
      <c r="C95" s="58">
        <v>2023</v>
      </c>
      <c r="D95" s="58">
        <v>9</v>
      </c>
      <c r="E95" s="58">
        <v>12</v>
      </c>
      <c r="F95" s="58">
        <v>17</v>
      </c>
      <c r="G95" s="58">
        <v>17</v>
      </c>
      <c r="H95" s="57">
        <v>19.7</v>
      </c>
      <c r="I95" s="140">
        <v>0.2</v>
      </c>
      <c r="J95" s="146">
        <v>52.16</v>
      </c>
      <c r="K95" s="56"/>
      <c r="L95" s="146">
        <v>0.01</v>
      </c>
      <c r="M95" s="146">
        <v>106.48</v>
      </c>
      <c r="N95" s="56"/>
      <c r="O95" s="146">
        <v>0.01</v>
      </c>
      <c r="P95" s="58">
        <v>27</v>
      </c>
      <c r="Q95" s="58">
        <v>2</v>
      </c>
      <c r="R95" s="57">
        <v>9.6</v>
      </c>
      <c r="S95" s="103">
        <v>0.3</v>
      </c>
      <c r="T95" s="114"/>
      <c r="U95" s="114">
        <f>(R95-4)/1.8</f>
        <v>3.1111111111111107</v>
      </c>
      <c r="V95" s="114">
        <v>3.1</v>
      </c>
      <c r="W95" s="92">
        <v>24</v>
      </c>
      <c r="X95" s="95" t="s">
        <v>6</v>
      </c>
      <c r="Y95" s="95"/>
      <c r="Z95" s="115"/>
      <c r="AA95" s="115" t="s">
        <v>196</v>
      </c>
      <c r="AB95" s="93" t="s">
        <v>250</v>
      </c>
      <c r="AC95" s="89">
        <v>22</v>
      </c>
      <c r="AE95" s="39">
        <f>POWER(10,11.8+1.5*V95)</f>
        <v>2.8183829312644916E+16</v>
      </c>
      <c r="AF95" s="115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70"/>
      <c r="AX95" s="70"/>
      <c r="AY95" s="70"/>
      <c r="AZ95" s="116"/>
      <c r="BA95" s="116"/>
      <c r="BB95" s="116"/>
    </row>
    <row r="96" spans="1:54" x14ac:dyDescent="0.25">
      <c r="A96" s="4" t="s">
        <v>97</v>
      </c>
      <c r="B96" s="11">
        <f>DATE(C96,D96,E96)+TIME(F96,G96,H96)</f>
        <v>45183.718854166669</v>
      </c>
      <c r="C96" s="58">
        <v>2023</v>
      </c>
      <c r="D96" s="58">
        <v>9</v>
      </c>
      <c r="E96" s="58">
        <v>14</v>
      </c>
      <c r="F96" s="58">
        <v>17</v>
      </c>
      <c r="G96" s="58">
        <v>15</v>
      </c>
      <c r="H96" s="57">
        <v>9</v>
      </c>
      <c r="I96" s="140">
        <v>0.1</v>
      </c>
      <c r="J96" s="146">
        <v>55.77</v>
      </c>
      <c r="K96" s="56"/>
      <c r="L96" s="146">
        <v>0.01</v>
      </c>
      <c r="M96" s="146">
        <v>114.71</v>
      </c>
      <c r="N96" s="56"/>
      <c r="O96" s="146">
        <v>0.01</v>
      </c>
      <c r="P96" s="58">
        <v>12</v>
      </c>
      <c r="Q96" s="58">
        <v>6</v>
      </c>
      <c r="R96" s="57">
        <v>9.1999999999999993</v>
      </c>
      <c r="S96" s="103">
        <v>0.3</v>
      </c>
      <c r="T96" s="114"/>
      <c r="U96" s="114">
        <f>(R96-4)/1.8</f>
        <v>2.8888888888888884</v>
      </c>
      <c r="V96" s="114">
        <v>2.9</v>
      </c>
      <c r="W96" s="92">
        <v>19</v>
      </c>
      <c r="X96" s="95" t="s">
        <v>6</v>
      </c>
      <c r="Y96" s="95"/>
      <c r="Z96" s="115"/>
      <c r="AA96" s="115" t="s">
        <v>196</v>
      </c>
      <c r="AB96" s="93"/>
      <c r="AC96" s="89"/>
      <c r="AE96" s="39">
        <f>POWER(10,11.8+1.5*V96)</f>
        <v>1.4125375446227572E+16</v>
      </c>
      <c r="AF96" s="115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70"/>
      <c r="AX96" s="70"/>
      <c r="AY96" s="70"/>
      <c r="AZ96" s="116"/>
      <c r="BA96" s="116"/>
      <c r="BB96" s="116"/>
    </row>
    <row r="97" spans="1:54" x14ac:dyDescent="0.2">
      <c r="A97" s="4" t="s">
        <v>98</v>
      </c>
      <c r="B97" s="24">
        <v>45184.265162037038</v>
      </c>
      <c r="C97" s="109">
        <v>2023</v>
      </c>
      <c r="D97" s="109">
        <v>9</v>
      </c>
      <c r="E97" s="109">
        <v>15</v>
      </c>
      <c r="F97" s="109">
        <v>6</v>
      </c>
      <c r="G97" s="109">
        <v>21</v>
      </c>
      <c r="H97" s="108">
        <v>50.2</v>
      </c>
      <c r="I97" s="117">
        <v>1.3</v>
      </c>
      <c r="J97" s="145">
        <v>54.389000000000003</v>
      </c>
      <c r="K97" s="109">
        <v>3</v>
      </c>
      <c r="L97" s="149">
        <v>2.7E-2</v>
      </c>
      <c r="M97" s="145">
        <v>100.122</v>
      </c>
      <c r="N97" s="109">
        <v>7</v>
      </c>
      <c r="O97" s="149">
        <v>0.108</v>
      </c>
      <c r="P97" s="109">
        <v>0</v>
      </c>
      <c r="Q97" s="109"/>
      <c r="R97" s="109"/>
      <c r="S97" s="109"/>
      <c r="T97" s="117">
        <v>2.8</v>
      </c>
      <c r="U97" s="53">
        <f>0.994*T97-0.123</f>
        <v>2.6601999999999997</v>
      </c>
      <c r="V97" s="117">
        <v>2.7</v>
      </c>
      <c r="W97" s="117"/>
      <c r="X97" s="17" t="s">
        <v>113</v>
      </c>
      <c r="Y97" s="17"/>
      <c r="Z97" s="107" t="s">
        <v>205</v>
      </c>
      <c r="AA97" s="115" t="s">
        <v>196</v>
      </c>
      <c r="AB97" s="113" t="s">
        <v>204</v>
      </c>
      <c r="AC97" s="89"/>
      <c r="AE97" s="115"/>
      <c r="AF97" s="39">
        <f>POWER(10,11.8+1.5*V97)</f>
        <v>7079457843841414</v>
      </c>
      <c r="AG97" s="2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70"/>
      <c r="AX97" s="70"/>
      <c r="AY97" s="70"/>
      <c r="AZ97" s="116"/>
      <c r="BA97" s="116"/>
      <c r="BB97" s="116"/>
    </row>
    <row r="98" spans="1:54" x14ac:dyDescent="0.25">
      <c r="A98" s="4" t="s">
        <v>99</v>
      </c>
      <c r="B98" s="11">
        <f>DATE(C98,D98,E98)+TIME(F98,G98,H98)</f>
        <v>45184.384212962963</v>
      </c>
      <c r="C98" s="58">
        <v>2023</v>
      </c>
      <c r="D98" s="58">
        <v>9</v>
      </c>
      <c r="E98" s="58">
        <v>15</v>
      </c>
      <c r="F98" s="58">
        <v>9</v>
      </c>
      <c r="G98" s="58">
        <v>13</v>
      </c>
      <c r="H98" s="57">
        <v>16.3</v>
      </c>
      <c r="I98" s="140">
        <v>0.2</v>
      </c>
      <c r="J98" s="146">
        <v>52.68</v>
      </c>
      <c r="K98" s="56"/>
      <c r="L98" s="146">
        <v>0.01</v>
      </c>
      <c r="M98" s="146">
        <v>109.74</v>
      </c>
      <c r="N98" s="56"/>
      <c r="O98" s="146">
        <v>0.02</v>
      </c>
      <c r="P98" s="58"/>
      <c r="Q98" s="58"/>
      <c r="R98" s="57">
        <v>9.4</v>
      </c>
      <c r="S98" s="103">
        <v>0.2</v>
      </c>
      <c r="T98" s="114"/>
      <c r="U98" s="114">
        <f>(R98-4)/1.8</f>
        <v>3</v>
      </c>
      <c r="V98" s="114">
        <v>3</v>
      </c>
      <c r="W98" s="92">
        <v>18</v>
      </c>
      <c r="X98" s="95" t="s">
        <v>6</v>
      </c>
      <c r="Y98" s="95"/>
      <c r="Z98" s="115"/>
      <c r="AA98" s="115" t="s">
        <v>196</v>
      </c>
      <c r="AB98" s="93"/>
      <c r="AC98" s="89"/>
      <c r="AE98" s="39">
        <f>POWER(10,11.8+1.5*V98)</f>
        <v>1.9952623149688948E+16</v>
      </c>
      <c r="AF98" s="115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70"/>
      <c r="AX98" s="70"/>
      <c r="AY98" s="70"/>
      <c r="AZ98" s="116"/>
      <c r="BA98" s="116"/>
      <c r="BB98" s="116"/>
    </row>
    <row r="99" spans="1:54" x14ac:dyDescent="0.25">
      <c r="A99" s="4" t="s">
        <v>100</v>
      </c>
      <c r="B99" s="11">
        <f>DATE(C99,D99,E99)+TIME(F99,G99,H99)</f>
        <v>45186.380995370368</v>
      </c>
      <c r="C99" s="58">
        <v>2023</v>
      </c>
      <c r="D99" s="58">
        <v>9</v>
      </c>
      <c r="E99" s="58">
        <v>17</v>
      </c>
      <c r="F99" s="58">
        <v>9</v>
      </c>
      <c r="G99" s="58">
        <v>8</v>
      </c>
      <c r="H99" s="57">
        <v>38.5</v>
      </c>
      <c r="I99" s="140">
        <v>0.2</v>
      </c>
      <c r="J99" s="146">
        <v>51.55</v>
      </c>
      <c r="K99" s="56"/>
      <c r="L99" s="146">
        <v>0.01</v>
      </c>
      <c r="M99" s="146">
        <v>105.51</v>
      </c>
      <c r="N99" s="56"/>
      <c r="O99" s="146">
        <v>0.02</v>
      </c>
      <c r="P99" s="58">
        <v>16</v>
      </c>
      <c r="Q99" s="58">
        <v>5</v>
      </c>
      <c r="R99" s="57">
        <v>9.6</v>
      </c>
      <c r="S99" s="103">
        <v>0.5</v>
      </c>
      <c r="T99" s="114"/>
      <c r="U99" s="114">
        <f>(R99-4)/1.8</f>
        <v>3.1111111111111107</v>
      </c>
      <c r="V99" s="114">
        <v>3.1</v>
      </c>
      <c r="W99" s="92">
        <v>19</v>
      </c>
      <c r="X99" s="95" t="s">
        <v>6</v>
      </c>
      <c r="Y99" s="95"/>
      <c r="Z99" s="115" t="s">
        <v>200</v>
      </c>
      <c r="AA99" s="115" t="s">
        <v>196</v>
      </c>
      <c r="AB99" s="93"/>
      <c r="AC99" s="89"/>
      <c r="AE99" s="39">
        <f>POWER(10,11.8+1.5*V99)</f>
        <v>2.8183829312644916E+16</v>
      </c>
      <c r="AF99" s="115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70"/>
      <c r="AX99" s="70"/>
      <c r="AY99" s="70"/>
      <c r="AZ99" s="116"/>
      <c r="BA99" s="116"/>
      <c r="BB99" s="116"/>
    </row>
    <row r="100" spans="1:54" x14ac:dyDescent="0.25">
      <c r="A100" s="4" t="s">
        <v>101</v>
      </c>
      <c r="B100" s="11">
        <f>DATE(C100,D100,E100)+TIME(F100,G100,H100)</f>
        <v>45191.272094907406</v>
      </c>
      <c r="C100" s="58">
        <v>2023</v>
      </c>
      <c r="D100" s="58">
        <v>9</v>
      </c>
      <c r="E100" s="58">
        <v>22</v>
      </c>
      <c r="F100" s="58">
        <v>6</v>
      </c>
      <c r="G100" s="58">
        <v>31</v>
      </c>
      <c r="H100" s="57">
        <v>49.8</v>
      </c>
      <c r="I100" s="140">
        <v>0.2</v>
      </c>
      <c r="J100" s="146">
        <v>51.33</v>
      </c>
      <c r="K100" s="56"/>
      <c r="L100" s="146">
        <v>0.01</v>
      </c>
      <c r="M100" s="146">
        <v>100.34</v>
      </c>
      <c r="N100" s="56"/>
      <c r="O100" s="146">
        <v>0.01</v>
      </c>
      <c r="P100" s="58"/>
      <c r="Q100" s="58"/>
      <c r="R100" s="57">
        <v>9.8000000000000007</v>
      </c>
      <c r="S100" s="103">
        <v>0.3</v>
      </c>
      <c r="T100" s="114"/>
      <c r="U100" s="114">
        <f>(R100-4)/1.8</f>
        <v>3.2222222222222223</v>
      </c>
      <c r="V100" s="114">
        <v>3.2</v>
      </c>
      <c r="W100" s="92">
        <v>25</v>
      </c>
      <c r="X100" s="95" t="s">
        <v>6</v>
      </c>
      <c r="Y100" s="95"/>
      <c r="Z100" s="115" t="s">
        <v>201</v>
      </c>
      <c r="AA100" s="115" t="s">
        <v>196</v>
      </c>
      <c r="AB100" s="93"/>
      <c r="AC100" s="89"/>
      <c r="AE100" s="39">
        <f>POWER(10,11.8+1.5*V100)</f>
        <v>3.981071705534992E+16</v>
      </c>
      <c r="AF100" s="115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70"/>
      <c r="AX100" s="70"/>
      <c r="AY100" s="70"/>
      <c r="AZ100" s="116"/>
      <c r="BA100" s="116"/>
      <c r="BB100" s="116"/>
    </row>
    <row r="101" spans="1:54" x14ac:dyDescent="0.2">
      <c r="A101" s="4" t="s">
        <v>102</v>
      </c>
      <c r="B101" s="24">
        <v>45191.300393518519</v>
      </c>
      <c r="C101" s="109">
        <v>2023</v>
      </c>
      <c r="D101" s="109">
        <v>9</v>
      </c>
      <c r="E101" s="109">
        <v>22</v>
      </c>
      <c r="F101" s="109">
        <v>7</v>
      </c>
      <c r="G101" s="109">
        <v>12</v>
      </c>
      <c r="H101" s="108">
        <v>34.9</v>
      </c>
      <c r="I101" s="117">
        <v>1.8</v>
      </c>
      <c r="J101" s="145">
        <v>54.36</v>
      </c>
      <c r="K101" s="109">
        <v>4</v>
      </c>
      <c r="L101" s="149">
        <v>3.5999999999999997E-2</v>
      </c>
      <c r="M101" s="145">
        <v>100.077</v>
      </c>
      <c r="N101" s="109">
        <v>3</v>
      </c>
      <c r="O101" s="149">
        <v>4.5999999999999999E-2</v>
      </c>
      <c r="P101" s="109">
        <v>0</v>
      </c>
      <c r="Q101" s="109"/>
      <c r="R101" s="109"/>
      <c r="S101" s="109"/>
      <c r="T101" s="117">
        <v>3</v>
      </c>
      <c r="U101" s="53">
        <f>0.994*T101-0.123</f>
        <v>2.859</v>
      </c>
      <c r="V101" s="117">
        <v>2.9</v>
      </c>
      <c r="W101" s="117"/>
      <c r="X101" s="17" t="s">
        <v>113</v>
      </c>
      <c r="Y101" s="17"/>
      <c r="Z101" s="107" t="s">
        <v>205</v>
      </c>
      <c r="AA101" s="115" t="s">
        <v>196</v>
      </c>
      <c r="AB101" s="113" t="s">
        <v>204</v>
      </c>
      <c r="AC101" s="89"/>
      <c r="AE101" s="115"/>
      <c r="AF101" s="39">
        <f>POWER(10,11.8+1.5*V101)</f>
        <v>1.4125375446227572E+16</v>
      </c>
      <c r="AG101" s="2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70"/>
      <c r="AX101" s="70"/>
      <c r="AY101" s="70"/>
      <c r="AZ101" s="116"/>
      <c r="BA101" s="116"/>
      <c r="BB101" s="116"/>
    </row>
    <row r="102" spans="1:54" x14ac:dyDescent="0.25">
      <c r="A102" s="4" t="s">
        <v>103</v>
      </c>
      <c r="B102" s="11">
        <f t="shared" ref="B102:B111" si="12">DATE(C102,D102,E102)+TIME(F102,G102,H102)</f>
        <v>45191.81349537037</v>
      </c>
      <c r="C102" s="58">
        <v>2023</v>
      </c>
      <c r="D102" s="58">
        <v>9</v>
      </c>
      <c r="E102" s="58">
        <v>22</v>
      </c>
      <c r="F102" s="58">
        <v>19</v>
      </c>
      <c r="G102" s="58">
        <v>31</v>
      </c>
      <c r="H102" s="57">
        <v>26.1</v>
      </c>
      <c r="I102" s="140">
        <v>0.2</v>
      </c>
      <c r="J102" s="146">
        <v>51.34</v>
      </c>
      <c r="K102" s="56"/>
      <c r="L102" s="146">
        <v>0.01</v>
      </c>
      <c r="M102" s="146">
        <v>100.31</v>
      </c>
      <c r="N102" s="56"/>
      <c r="O102" s="146">
        <v>0.01</v>
      </c>
      <c r="P102" s="58"/>
      <c r="Q102" s="58"/>
      <c r="R102" s="57">
        <v>12</v>
      </c>
      <c r="S102" s="103">
        <v>0.1</v>
      </c>
      <c r="T102" s="114"/>
      <c r="U102" s="114">
        <f t="shared" ref="U102:U111" si="13">(R102-4)/1.8</f>
        <v>4.4444444444444446</v>
      </c>
      <c r="V102" s="114">
        <v>4.4000000000000004</v>
      </c>
      <c r="W102" s="92">
        <v>37</v>
      </c>
      <c r="X102" s="95" t="s">
        <v>6</v>
      </c>
      <c r="Y102" s="95"/>
      <c r="Z102" s="115" t="s">
        <v>201</v>
      </c>
      <c r="AA102" s="115" t="s">
        <v>196</v>
      </c>
      <c r="AB102" s="93" t="s">
        <v>251</v>
      </c>
      <c r="AC102" s="89">
        <v>23</v>
      </c>
      <c r="AE102" s="39">
        <f t="shared" ref="AE102:AE111" si="14">POWER(10,11.8+1.5*V102)</f>
        <v>2.5118864315096028E+18</v>
      </c>
      <c r="AF102" s="115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70"/>
      <c r="AX102" s="70"/>
      <c r="AY102" s="70"/>
      <c r="AZ102" s="116"/>
      <c r="BA102" s="116"/>
      <c r="BB102" s="116"/>
    </row>
    <row r="103" spans="1:54" x14ac:dyDescent="0.25">
      <c r="A103" s="4" t="s">
        <v>104</v>
      </c>
      <c r="B103" s="11">
        <f t="shared" si="12"/>
        <v>45198.106979166667</v>
      </c>
      <c r="C103" s="58">
        <v>2023</v>
      </c>
      <c r="D103" s="58">
        <v>9</v>
      </c>
      <c r="E103" s="58">
        <v>29</v>
      </c>
      <c r="F103" s="58">
        <v>2</v>
      </c>
      <c r="G103" s="58">
        <v>34</v>
      </c>
      <c r="H103" s="57">
        <v>3.9</v>
      </c>
      <c r="I103" s="140">
        <v>0.1</v>
      </c>
      <c r="J103" s="146">
        <v>51.23</v>
      </c>
      <c r="K103" s="56"/>
      <c r="L103" s="146">
        <v>0.01</v>
      </c>
      <c r="M103" s="146">
        <v>100.38</v>
      </c>
      <c r="N103" s="56"/>
      <c r="O103" s="146">
        <v>0.01</v>
      </c>
      <c r="P103" s="58"/>
      <c r="Q103" s="58"/>
      <c r="R103" s="57">
        <v>9.6</v>
      </c>
      <c r="S103" s="103">
        <v>0.2</v>
      </c>
      <c r="T103" s="114"/>
      <c r="U103" s="114">
        <f t="shared" si="13"/>
        <v>3.1111111111111107</v>
      </c>
      <c r="V103" s="114">
        <v>3.1</v>
      </c>
      <c r="W103" s="92">
        <v>29</v>
      </c>
      <c r="X103" s="95" t="s">
        <v>6</v>
      </c>
      <c r="Y103" s="95"/>
      <c r="Z103" s="116" t="s">
        <v>202</v>
      </c>
      <c r="AA103" s="115" t="s">
        <v>196</v>
      </c>
      <c r="AB103" s="93"/>
      <c r="AC103" s="89"/>
      <c r="AE103" s="39">
        <f t="shared" si="14"/>
        <v>2.8183829312644916E+16</v>
      </c>
      <c r="AF103" s="115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70"/>
      <c r="AX103" s="70"/>
      <c r="AY103" s="70"/>
      <c r="AZ103" s="116"/>
      <c r="BA103" s="116"/>
      <c r="BB103" s="116"/>
    </row>
    <row r="104" spans="1:54" x14ac:dyDescent="0.25">
      <c r="A104" s="4" t="s">
        <v>105</v>
      </c>
      <c r="B104" s="11">
        <f t="shared" si="12"/>
        <v>45200.677499999998</v>
      </c>
      <c r="C104" s="58">
        <v>2023</v>
      </c>
      <c r="D104" s="58">
        <v>10</v>
      </c>
      <c r="E104" s="58">
        <v>1</v>
      </c>
      <c r="F104" s="58">
        <v>16</v>
      </c>
      <c r="G104" s="58">
        <v>15</v>
      </c>
      <c r="H104" s="57">
        <v>36.700000000000003</v>
      </c>
      <c r="I104" s="140">
        <v>0.2</v>
      </c>
      <c r="J104" s="146">
        <v>56.16</v>
      </c>
      <c r="K104" s="56"/>
      <c r="L104" s="146">
        <v>0.01</v>
      </c>
      <c r="M104" s="146">
        <v>112.81</v>
      </c>
      <c r="N104" s="56"/>
      <c r="O104" s="146">
        <v>0.02</v>
      </c>
      <c r="P104" s="58">
        <v>22</v>
      </c>
      <c r="Q104" s="58">
        <v>4</v>
      </c>
      <c r="R104" s="57">
        <v>9.1</v>
      </c>
      <c r="S104" s="103">
        <v>0.3</v>
      </c>
      <c r="T104" s="114"/>
      <c r="U104" s="114">
        <f t="shared" si="13"/>
        <v>2.833333333333333</v>
      </c>
      <c r="V104" s="114">
        <v>2.8</v>
      </c>
      <c r="W104" s="92">
        <v>15</v>
      </c>
      <c r="X104" s="95" t="s">
        <v>6</v>
      </c>
      <c r="Y104" s="95"/>
      <c r="Z104" s="115"/>
      <c r="AA104" s="115" t="s">
        <v>196</v>
      </c>
      <c r="AB104" s="93"/>
      <c r="AC104" s="89"/>
      <c r="AE104" s="39">
        <f t="shared" si="14"/>
        <v>1E+16</v>
      </c>
      <c r="AF104" s="115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70"/>
      <c r="AX104" s="70"/>
      <c r="AY104" s="70"/>
      <c r="AZ104" s="116"/>
      <c r="BA104" s="116"/>
      <c r="BB104" s="116"/>
    </row>
    <row r="105" spans="1:54" x14ac:dyDescent="0.25">
      <c r="A105" s="4" t="s">
        <v>106</v>
      </c>
      <c r="B105" s="11">
        <f t="shared" si="12"/>
        <v>45200.837152777778</v>
      </c>
      <c r="C105" s="58">
        <v>2023</v>
      </c>
      <c r="D105" s="58">
        <v>10</v>
      </c>
      <c r="E105" s="58">
        <v>1</v>
      </c>
      <c r="F105" s="58">
        <v>20</v>
      </c>
      <c r="G105" s="58">
        <v>5</v>
      </c>
      <c r="H105" s="57">
        <v>30.3</v>
      </c>
      <c r="I105" s="140">
        <v>0.2</v>
      </c>
      <c r="J105" s="146">
        <v>54.04</v>
      </c>
      <c r="K105" s="56"/>
      <c r="L105" s="146">
        <v>0.01</v>
      </c>
      <c r="M105" s="146">
        <v>110.25</v>
      </c>
      <c r="N105" s="56"/>
      <c r="O105" s="146">
        <v>0.02</v>
      </c>
      <c r="P105" s="58">
        <v>19</v>
      </c>
      <c r="Q105" s="58">
        <v>6</v>
      </c>
      <c r="R105" s="57">
        <v>9.6999999999999993</v>
      </c>
      <c r="S105" s="103">
        <v>0.2</v>
      </c>
      <c r="T105" s="114"/>
      <c r="U105" s="114">
        <f t="shared" si="13"/>
        <v>3.1666666666666661</v>
      </c>
      <c r="V105" s="114">
        <v>3.2</v>
      </c>
      <c r="W105" s="92">
        <v>24</v>
      </c>
      <c r="X105" s="95" t="s">
        <v>6</v>
      </c>
      <c r="Y105" s="95"/>
      <c r="Z105" s="115"/>
      <c r="AA105" s="115" t="s">
        <v>196</v>
      </c>
      <c r="AB105" s="93"/>
      <c r="AC105" s="89"/>
      <c r="AE105" s="39">
        <f t="shared" si="14"/>
        <v>3.981071705534992E+16</v>
      </c>
      <c r="AF105" s="115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70"/>
      <c r="AX105" s="70"/>
      <c r="AY105" s="70"/>
      <c r="AZ105" s="116"/>
      <c r="BA105" s="116"/>
      <c r="BB105" s="116"/>
    </row>
    <row r="106" spans="1:54" x14ac:dyDescent="0.25">
      <c r="A106" s="4" t="s">
        <v>107</v>
      </c>
      <c r="B106" s="11">
        <f t="shared" si="12"/>
        <v>45202.00880787037</v>
      </c>
      <c r="C106" s="58">
        <v>2023</v>
      </c>
      <c r="D106" s="58">
        <v>10</v>
      </c>
      <c r="E106" s="58">
        <v>3</v>
      </c>
      <c r="F106" s="58">
        <v>0</v>
      </c>
      <c r="G106" s="58">
        <v>12</v>
      </c>
      <c r="H106" s="57">
        <v>41.9</v>
      </c>
      <c r="I106" s="140">
        <v>0.3</v>
      </c>
      <c r="J106" s="146">
        <v>52.96</v>
      </c>
      <c r="K106" s="56"/>
      <c r="L106" s="146">
        <v>0.01</v>
      </c>
      <c r="M106" s="146">
        <v>107.04</v>
      </c>
      <c r="N106" s="56"/>
      <c r="O106" s="146">
        <v>0.02</v>
      </c>
      <c r="P106" s="58">
        <v>26</v>
      </c>
      <c r="Q106" s="58">
        <v>4</v>
      </c>
      <c r="R106" s="57">
        <v>9.1</v>
      </c>
      <c r="S106" s="103">
        <v>0.4</v>
      </c>
      <c r="T106" s="114"/>
      <c r="U106" s="114">
        <f t="shared" si="13"/>
        <v>2.833333333333333</v>
      </c>
      <c r="V106" s="114">
        <v>2.8</v>
      </c>
      <c r="W106" s="92">
        <v>15</v>
      </c>
      <c r="X106" s="95" t="s">
        <v>6</v>
      </c>
      <c r="Y106" s="95"/>
      <c r="Z106" s="116" t="s">
        <v>203</v>
      </c>
      <c r="AA106" s="115" t="s">
        <v>196</v>
      </c>
      <c r="AB106" s="93" t="s">
        <v>252</v>
      </c>
      <c r="AC106" s="89">
        <v>24</v>
      </c>
      <c r="AE106" s="39">
        <f t="shared" si="14"/>
        <v>1E+16</v>
      </c>
      <c r="AF106" s="115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70"/>
      <c r="AX106" s="70"/>
      <c r="AY106" s="70"/>
      <c r="AZ106" s="116"/>
      <c r="BA106" s="116"/>
      <c r="BB106" s="116"/>
    </row>
    <row r="107" spans="1:54" x14ac:dyDescent="0.25">
      <c r="A107" s="4" t="s">
        <v>108</v>
      </c>
      <c r="B107" s="11">
        <f t="shared" si="12"/>
        <v>45203.789618055554</v>
      </c>
      <c r="C107" s="58">
        <v>2023</v>
      </c>
      <c r="D107" s="58">
        <v>10</v>
      </c>
      <c r="E107" s="58">
        <v>4</v>
      </c>
      <c r="F107" s="58">
        <v>18</v>
      </c>
      <c r="G107" s="58">
        <v>57</v>
      </c>
      <c r="H107" s="57">
        <v>3.9</v>
      </c>
      <c r="I107" s="140">
        <v>0.3</v>
      </c>
      <c r="J107" s="146">
        <v>48.06</v>
      </c>
      <c r="K107" s="56"/>
      <c r="L107" s="146">
        <v>0.01</v>
      </c>
      <c r="M107" s="146">
        <v>109.38</v>
      </c>
      <c r="N107" s="56"/>
      <c r="O107" s="146">
        <v>0.02</v>
      </c>
      <c r="P107" s="58"/>
      <c r="Q107" s="58"/>
      <c r="R107" s="57">
        <v>10</v>
      </c>
      <c r="S107" s="103">
        <v>0.3</v>
      </c>
      <c r="T107" s="114"/>
      <c r="U107" s="114">
        <f t="shared" si="13"/>
        <v>3.333333333333333</v>
      </c>
      <c r="V107" s="114">
        <v>3.3</v>
      </c>
      <c r="W107" s="92">
        <v>25</v>
      </c>
      <c r="X107" s="95" t="s">
        <v>6</v>
      </c>
      <c r="Y107" s="95"/>
      <c r="Z107" s="115"/>
      <c r="AA107" s="115" t="s">
        <v>196</v>
      </c>
      <c r="AB107" s="93"/>
      <c r="AC107" s="89"/>
      <c r="AE107" s="39">
        <f t="shared" si="14"/>
        <v>5.6234132519035104E+16</v>
      </c>
      <c r="AF107" s="115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70"/>
      <c r="AX107" s="70"/>
      <c r="AY107" s="70"/>
      <c r="AZ107" s="116"/>
      <c r="BA107" s="116"/>
      <c r="BB107" s="116"/>
    </row>
    <row r="108" spans="1:54" x14ac:dyDescent="0.25">
      <c r="A108" s="4" t="s">
        <v>109</v>
      </c>
      <c r="B108" s="11">
        <f t="shared" si="12"/>
        <v>45208.386203703703</v>
      </c>
      <c r="C108" s="58">
        <v>2023</v>
      </c>
      <c r="D108" s="58">
        <v>10</v>
      </c>
      <c r="E108" s="58">
        <v>9</v>
      </c>
      <c r="F108" s="58">
        <v>9</v>
      </c>
      <c r="G108" s="58">
        <v>16</v>
      </c>
      <c r="H108" s="57">
        <v>8.9</v>
      </c>
      <c r="I108" s="140">
        <v>0.2</v>
      </c>
      <c r="J108" s="146">
        <v>51.63</v>
      </c>
      <c r="K108" s="56"/>
      <c r="L108" s="146">
        <v>0.01</v>
      </c>
      <c r="M108" s="146">
        <v>101.4</v>
      </c>
      <c r="N108" s="56"/>
      <c r="O108" s="146">
        <v>0.02</v>
      </c>
      <c r="P108" s="58">
        <v>19</v>
      </c>
      <c r="Q108" s="58">
        <v>3</v>
      </c>
      <c r="R108" s="57">
        <v>9.3000000000000007</v>
      </c>
      <c r="S108" s="103">
        <v>0.2</v>
      </c>
      <c r="T108" s="114"/>
      <c r="U108" s="114">
        <f t="shared" si="13"/>
        <v>2.9444444444444446</v>
      </c>
      <c r="V108" s="114">
        <v>2.9</v>
      </c>
      <c r="W108" s="92">
        <v>15</v>
      </c>
      <c r="X108" s="95" t="s">
        <v>6</v>
      </c>
      <c r="Y108" s="95"/>
      <c r="Z108" s="115"/>
      <c r="AA108" s="115" t="s">
        <v>196</v>
      </c>
      <c r="AB108" s="93"/>
      <c r="AC108" s="89"/>
      <c r="AE108" s="39">
        <f t="shared" si="14"/>
        <v>1.4125375446227572E+16</v>
      </c>
      <c r="AF108" s="115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70"/>
      <c r="AX108" s="70"/>
      <c r="AY108" s="70"/>
      <c r="AZ108" s="116"/>
      <c r="BA108" s="116"/>
      <c r="BB108" s="116"/>
    </row>
    <row r="109" spans="1:54" x14ac:dyDescent="0.25">
      <c r="A109" s="4" t="s">
        <v>110</v>
      </c>
      <c r="B109" s="11">
        <f t="shared" si="12"/>
        <v>45209.936898148146</v>
      </c>
      <c r="C109" s="58">
        <v>2023</v>
      </c>
      <c r="D109" s="58">
        <v>10</v>
      </c>
      <c r="E109" s="58">
        <v>10</v>
      </c>
      <c r="F109" s="58">
        <v>22</v>
      </c>
      <c r="G109" s="58">
        <v>29</v>
      </c>
      <c r="H109" s="57">
        <v>8.1999999999999993</v>
      </c>
      <c r="I109" s="140">
        <v>0.1</v>
      </c>
      <c r="J109" s="146">
        <v>56.12</v>
      </c>
      <c r="K109" s="56"/>
      <c r="L109" s="146">
        <v>0.01</v>
      </c>
      <c r="M109" s="146">
        <v>117.13</v>
      </c>
      <c r="N109" s="56"/>
      <c r="O109" s="146">
        <v>0.01</v>
      </c>
      <c r="P109" s="58">
        <v>6</v>
      </c>
      <c r="Q109" s="58">
        <v>6</v>
      </c>
      <c r="R109" s="57">
        <v>9.8000000000000007</v>
      </c>
      <c r="S109" s="103">
        <v>0.3</v>
      </c>
      <c r="T109" s="114"/>
      <c r="U109" s="114">
        <f t="shared" si="13"/>
        <v>3.2222222222222223</v>
      </c>
      <c r="V109" s="114">
        <v>3.2</v>
      </c>
      <c r="W109" s="92">
        <v>13</v>
      </c>
      <c r="X109" s="95" t="s">
        <v>6</v>
      </c>
      <c r="Y109" s="95"/>
      <c r="Z109" s="115"/>
      <c r="AA109" s="115" t="s">
        <v>196</v>
      </c>
      <c r="AB109" s="93"/>
      <c r="AC109" s="89"/>
      <c r="AE109" s="39">
        <f t="shared" si="14"/>
        <v>3.981071705534992E+16</v>
      </c>
      <c r="AF109" s="115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70"/>
      <c r="AX109" s="70"/>
      <c r="AY109" s="70"/>
      <c r="AZ109" s="116"/>
      <c r="BA109" s="116"/>
      <c r="BB109" s="116"/>
    </row>
    <row r="110" spans="1:54" x14ac:dyDescent="0.25">
      <c r="A110" s="4" t="s">
        <v>111</v>
      </c>
      <c r="B110" s="11">
        <f t="shared" si="12"/>
        <v>45210.144259259258</v>
      </c>
      <c r="C110" s="58">
        <v>2023</v>
      </c>
      <c r="D110" s="58">
        <v>10</v>
      </c>
      <c r="E110" s="58">
        <v>11</v>
      </c>
      <c r="F110" s="58">
        <v>3</v>
      </c>
      <c r="G110" s="58">
        <v>27</v>
      </c>
      <c r="H110" s="57">
        <v>44.6</v>
      </c>
      <c r="I110" s="140">
        <v>0.1</v>
      </c>
      <c r="J110" s="146">
        <v>56.14</v>
      </c>
      <c r="K110" s="56"/>
      <c r="L110" s="146">
        <v>0.01</v>
      </c>
      <c r="M110" s="146">
        <v>111.73</v>
      </c>
      <c r="N110" s="56"/>
      <c r="O110" s="146">
        <v>0.01</v>
      </c>
      <c r="P110" s="58">
        <v>18</v>
      </c>
      <c r="Q110" s="58">
        <v>1</v>
      </c>
      <c r="R110" s="57">
        <v>10.8</v>
      </c>
      <c r="S110" s="103">
        <v>0.2</v>
      </c>
      <c r="T110" s="114"/>
      <c r="U110" s="114">
        <f t="shared" si="13"/>
        <v>3.7777777777777781</v>
      </c>
      <c r="V110" s="114">
        <v>3.8</v>
      </c>
      <c r="W110" s="92">
        <v>26</v>
      </c>
      <c r="X110" s="95" t="s">
        <v>6</v>
      </c>
      <c r="Y110" s="95"/>
      <c r="Z110" s="115"/>
      <c r="AA110" s="115" t="s">
        <v>196</v>
      </c>
      <c r="AB110" s="93" t="s">
        <v>253</v>
      </c>
      <c r="AC110" s="89">
        <v>25</v>
      </c>
      <c r="AE110" s="39">
        <f t="shared" si="14"/>
        <v>3.1622776601683898E+17</v>
      </c>
      <c r="AF110" s="115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70"/>
      <c r="AX110" s="70"/>
      <c r="AY110" s="70"/>
      <c r="AZ110" s="116"/>
      <c r="BA110" s="116"/>
      <c r="BB110" s="116"/>
    </row>
    <row r="111" spans="1:54" x14ac:dyDescent="0.25">
      <c r="A111" s="4" t="s">
        <v>112</v>
      </c>
      <c r="B111" s="11">
        <f t="shared" si="12"/>
        <v>45211.878032407411</v>
      </c>
      <c r="C111" s="58">
        <v>2023</v>
      </c>
      <c r="D111" s="58">
        <v>10</v>
      </c>
      <c r="E111" s="58">
        <v>12</v>
      </c>
      <c r="F111" s="58">
        <v>21</v>
      </c>
      <c r="G111" s="58">
        <v>4</v>
      </c>
      <c r="H111" s="57">
        <v>22.7</v>
      </c>
      <c r="I111" s="140">
        <v>0.1</v>
      </c>
      <c r="J111" s="146">
        <v>51.64</v>
      </c>
      <c r="K111" s="56"/>
      <c r="L111" s="146">
        <v>0.01</v>
      </c>
      <c r="M111" s="146">
        <v>100.19</v>
      </c>
      <c r="N111" s="56"/>
      <c r="O111" s="146">
        <v>0.01</v>
      </c>
      <c r="P111" s="58"/>
      <c r="Q111" s="58"/>
      <c r="R111" s="57">
        <v>11.5</v>
      </c>
      <c r="S111" s="103">
        <v>0.2</v>
      </c>
      <c r="T111" s="114"/>
      <c r="U111" s="114">
        <f t="shared" si="13"/>
        <v>4.166666666666667</v>
      </c>
      <c r="V111" s="114">
        <v>4.2</v>
      </c>
      <c r="W111" s="92">
        <v>30</v>
      </c>
      <c r="X111" s="95" t="s">
        <v>6</v>
      </c>
      <c r="Y111" s="95"/>
      <c r="Z111" s="115"/>
      <c r="AA111" s="115" t="s">
        <v>196</v>
      </c>
      <c r="AB111" s="93" t="s">
        <v>254</v>
      </c>
      <c r="AC111" s="89">
        <v>26</v>
      </c>
      <c r="AE111" s="39">
        <f t="shared" si="14"/>
        <v>1.2589254117941732E+18</v>
      </c>
      <c r="AF111" s="115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70"/>
      <c r="AX111" s="70"/>
      <c r="AY111" s="70"/>
      <c r="AZ111" s="116"/>
      <c r="BA111" s="116"/>
      <c r="BB111" s="116"/>
    </row>
    <row r="112" spans="1:54" x14ac:dyDescent="0.2">
      <c r="A112" s="4" t="s">
        <v>206</v>
      </c>
      <c r="B112" s="24">
        <v>45212.415520833332</v>
      </c>
      <c r="C112" s="109">
        <v>2023</v>
      </c>
      <c r="D112" s="109">
        <v>10</v>
      </c>
      <c r="E112" s="109">
        <v>13</v>
      </c>
      <c r="F112" s="109">
        <v>9</v>
      </c>
      <c r="G112" s="109">
        <v>58</v>
      </c>
      <c r="H112" s="108">
        <v>21.3</v>
      </c>
      <c r="I112" s="117">
        <v>2.2000000000000002</v>
      </c>
      <c r="J112" s="145">
        <v>54.441000000000003</v>
      </c>
      <c r="K112" s="109">
        <v>2</v>
      </c>
      <c r="L112" s="149">
        <v>1.7999999999999999E-2</v>
      </c>
      <c r="M112" s="145">
        <v>100.136</v>
      </c>
      <c r="N112" s="109">
        <v>2</v>
      </c>
      <c r="O112" s="149">
        <v>3.1E-2</v>
      </c>
      <c r="P112" s="109">
        <v>0</v>
      </c>
      <c r="Q112" s="109"/>
      <c r="R112" s="109"/>
      <c r="S112" s="109"/>
      <c r="T112" s="117">
        <v>2.8</v>
      </c>
      <c r="U112" s="53">
        <f>0.994*T112-0.123</f>
        <v>2.6601999999999997</v>
      </c>
      <c r="V112" s="117">
        <v>2.7</v>
      </c>
      <c r="W112" s="117"/>
      <c r="X112" s="17" t="s">
        <v>113</v>
      </c>
      <c r="Y112" s="17"/>
      <c r="Z112" s="107" t="s">
        <v>205</v>
      </c>
      <c r="AA112" s="115" t="s">
        <v>196</v>
      </c>
      <c r="AB112" s="113" t="s">
        <v>204</v>
      </c>
      <c r="AC112" s="89"/>
      <c r="AE112" s="115"/>
      <c r="AF112" s="39">
        <f>POWER(10,11.8+1.5*V112)</f>
        <v>7079457843841414</v>
      </c>
      <c r="AG112" s="2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70"/>
      <c r="AX112" s="70"/>
      <c r="AY112" s="70"/>
      <c r="AZ112" s="116"/>
      <c r="BA112" s="116"/>
      <c r="BB112" s="116"/>
    </row>
    <row r="113" spans="1:54" x14ac:dyDescent="0.25">
      <c r="A113" s="4" t="s">
        <v>207</v>
      </c>
      <c r="B113" s="11">
        <f t="shared" ref="B113:B133" si="15">DATE(C113,D113,E113)+TIME(F113,G113,H113)</f>
        <v>45214.815370370372</v>
      </c>
      <c r="C113" s="58">
        <v>2023</v>
      </c>
      <c r="D113" s="58">
        <v>10</v>
      </c>
      <c r="E113" s="58">
        <v>15</v>
      </c>
      <c r="F113" s="58">
        <v>19</v>
      </c>
      <c r="G113" s="58">
        <v>34</v>
      </c>
      <c r="H113" s="57">
        <v>8.3000000000000007</v>
      </c>
      <c r="I113" s="140">
        <v>0.2</v>
      </c>
      <c r="J113" s="146">
        <v>56.08</v>
      </c>
      <c r="K113" s="56"/>
      <c r="L113" s="146">
        <v>0.01</v>
      </c>
      <c r="M113" s="146">
        <v>111.32</v>
      </c>
      <c r="N113" s="56"/>
      <c r="O113" s="146">
        <v>0.02</v>
      </c>
      <c r="P113" s="58">
        <v>18</v>
      </c>
      <c r="Q113" s="58">
        <v>2</v>
      </c>
      <c r="R113" s="57">
        <v>10.6</v>
      </c>
      <c r="S113" s="103">
        <v>0.2</v>
      </c>
      <c r="T113" s="114"/>
      <c r="U113" s="114">
        <f t="shared" ref="U113:U133" si="16">(R113-4)/1.8</f>
        <v>3.6666666666666665</v>
      </c>
      <c r="V113" s="114">
        <v>3.7</v>
      </c>
      <c r="W113" s="92">
        <v>30</v>
      </c>
      <c r="X113" s="95" t="s">
        <v>6</v>
      </c>
      <c r="Y113" s="95"/>
      <c r="Z113" s="115"/>
      <c r="AA113" s="115" t="s">
        <v>196</v>
      </c>
      <c r="AB113" s="93" t="s">
        <v>255</v>
      </c>
      <c r="AC113" s="89">
        <v>27</v>
      </c>
      <c r="AE113" s="39">
        <f t="shared" ref="AE113:AE133" si="17">POWER(10,11.8+1.5*V113)</f>
        <v>2.2387211385683504E+17</v>
      </c>
      <c r="AF113" s="115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70"/>
      <c r="AX113" s="70"/>
      <c r="AY113" s="70"/>
      <c r="AZ113" s="116"/>
      <c r="BA113" s="116"/>
      <c r="BB113" s="116"/>
    </row>
    <row r="114" spans="1:54" x14ac:dyDescent="0.25">
      <c r="A114" s="4" t="s">
        <v>208</v>
      </c>
      <c r="B114" s="11">
        <f t="shared" si="15"/>
        <v>45216.225821759261</v>
      </c>
      <c r="C114" s="58">
        <v>2023</v>
      </c>
      <c r="D114" s="58">
        <v>10</v>
      </c>
      <c r="E114" s="58">
        <v>17</v>
      </c>
      <c r="F114" s="58">
        <v>5</v>
      </c>
      <c r="G114" s="58">
        <v>25</v>
      </c>
      <c r="H114" s="57">
        <v>11.7</v>
      </c>
      <c r="I114" s="140">
        <v>0.1</v>
      </c>
      <c r="J114" s="146">
        <v>56.62</v>
      </c>
      <c r="K114" s="56"/>
      <c r="L114" s="146">
        <v>0.01</v>
      </c>
      <c r="M114" s="146">
        <v>118.08</v>
      </c>
      <c r="N114" s="56"/>
      <c r="O114" s="146">
        <v>0.01</v>
      </c>
      <c r="P114" s="58">
        <v>8</v>
      </c>
      <c r="Q114" s="58">
        <v>2</v>
      </c>
      <c r="R114" s="57">
        <v>10.199999999999999</v>
      </c>
      <c r="S114" s="103">
        <v>0.4</v>
      </c>
      <c r="T114" s="114"/>
      <c r="U114" s="114">
        <f t="shared" si="16"/>
        <v>3.4444444444444438</v>
      </c>
      <c r="V114" s="114">
        <v>3.4</v>
      </c>
      <c r="W114" s="92">
        <v>14</v>
      </c>
      <c r="X114" s="95" t="s">
        <v>6</v>
      </c>
      <c r="Y114" s="95"/>
      <c r="Z114" s="115"/>
      <c r="AA114" s="115" t="s">
        <v>196</v>
      </c>
      <c r="AB114" s="93"/>
      <c r="AC114" s="89"/>
      <c r="AE114" s="39">
        <f t="shared" si="17"/>
        <v>7.9432823472428304E+16</v>
      </c>
      <c r="AF114" s="115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70"/>
      <c r="AX114" s="70"/>
      <c r="AY114" s="70"/>
      <c r="AZ114" s="116"/>
      <c r="BA114" s="116"/>
      <c r="BB114" s="116"/>
    </row>
    <row r="115" spans="1:54" x14ac:dyDescent="0.25">
      <c r="A115" s="4" t="s">
        <v>209</v>
      </c>
      <c r="B115" s="11">
        <f t="shared" si="15"/>
        <v>45219.560486111113</v>
      </c>
      <c r="C115" s="58">
        <v>2023</v>
      </c>
      <c r="D115" s="58">
        <v>10</v>
      </c>
      <c r="E115" s="58">
        <v>20</v>
      </c>
      <c r="F115" s="58">
        <v>13</v>
      </c>
      <c r="G115" s="58">
        <v>27</v>
      </c>
      <c r="H115" s="57">
        <v>6.1</v>
      </c>
      <c r="I115" s="140">
        <v>0.2</v>
      </c>
      <c r="J115" s="146">
        <v>56.36</v>
      </c>
      <c r="K115" s="56"/>
      <c r="L115" s="146">
        <v>0.01</v>
      </c>
      <c r="M115" s="146">
        <v>117.5</v>
      </c>
      <c r="N115" s="56"/>
      <c r="O115" s="146">
        <v>0.01</v>
      </c>
      <c r="P115" s="58"/>
      <c r="Q115" s="58"/>
      <c r="R115" s="57">
        <v>10</v>
      </c>
      <c r="S115" s="103">
        <v>0.3</v>
      </c>
      <c r="T115" s="114"/>
      <c r="U115" s="114">
        <f t="shared" si="16"/>
        <v>3.333333333333333</v>
      </c>
      <c r="V115" s="114">
        <v>3.3</v>
      </c>
      <c r="W115" s="92">
        <v>16</v>
      </c>
      <c r="X115" s="95" t="s">
        <v>6</v>
      </c>
      <c r="Y115" s="95"/>
      <c r="Z115" s="115"/>
      <c r="AA115" s="115" t="s">
        <v>196</v>
      </c>
      <c r="AB115" s="93"/>
      <c r="AC115" s="89"/>
      <c r="AE115" s="39">
        <f t="shared" si="17"/>
        <v>5.6234132519035104E+16</v>
      </c>
      <c r="AF115" s="115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70"/>
      <c r="AX115" s="70"/>
      <c r="AY115" s="70"/>
      <c r="AZ115" s="116"/>
      <c r="BA115" s="116"/>
      <c r="BB115" s="116"/>
    </row>
    <row r="116" spans="1:54" ht="78.75" x14ac:dyDescent="0.25">
      <c r="A116" s="4" t="s">
        <v>210</v>
      </c>
      <c r="B116" s="11">
        <f t="shared" si="15"/>
        <v>45226.732708333337</v>
      </c>
      <c r="C116" s="58">
        <v>2023</v>
      </c>
      <c r="D116" s="58">
        <v>10</v>
      </c>
      <c r="E116" s="58">
        <v>27</v>
      </c>
      <c r="F116" s="58">
        <v>17</v>
      </c>
      <c r="G116" s="58">
        <v>35</v>
      </c>
      <c r="H116" s="57">
        <v>6.7</v>
      </c>
      <c r="I116" s="140">
        <v>0.1</v>
      </c>
      <c r="J116" s="146">
        <v>52.9</v>
      </c>
      <c r="K116" s="56"/>
      <c r="L116" s="146">
        <v>0.01</v>
      </c>
      <c r="M116" s="146">
        <v>107.68</v>
      </c>
      <c r="N116" s="56"/>
      <c r="O116" s="146">
        <v>0.01</v>
      </c>
      <c r="P116" s="58">
        <v>22</v>
      </c>
      <c r="Q116" s="58">
        <v>1</v>
      </c>
      <c r="R116" s="57">
        <v>12</v>
      </c>
      <c r="S116" s="103">
        <v>0.2</v>
      </c>
      <c r="T116" s="114"/>
      <c r="U116" s="114">
        <f t="shared" si="16"/>
        <v>4.4444444444444446</v>
      </c>
      <c r="V116" s="114">
        <v>4.4000000000000004</v>
      </c>
      <c r="W116" s="92">
        <v>37</v>
      </c>
      <c r="X116" s="95" t="s">
        <v>6</v>
      </c>
      <c r="Y116" s="95"/>
      <c r="Z116" s="116" t="s">
        <v>203</v>
      </c>
      <c r="AA116" s="115" t="s">
        <v>196</v>
      </c>
      <c r="AB116" s="93" t="s">
        <v>256</v>
      </c>
      <c r="AC116" s="89">
        <v>28</v>
      </c>
      <c r="AD116" s="8"/>
      <c r="AE116" s="39">
        <f t="shared" si="17"/>
        <v>2.5118864315096028E+18</v>
      </c>
      <c r="AF116" s="112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70"/>
      <c r="AX116" s="70"/>
      <c r="AY116" s="70"/>
      <c r="AZ116" s="116"/>
      <c r="BA116" s="116"/>
      <c r="BB116" s="116"/>
    </row>
    <row r="117" spans="1:54" x14ac:dyDescent="0.25">
      <c r="A117" s="4" t="s">
        <v>211</v>
      </c>
      <c r="B117" s="11">
        <f t="shared" si="15"/>
        <v>45228.41846064815</v>
      </c>
      <c r="C117" s="58">
        <v>2023</v>
      </c>
      <c r="D117" s="58">
        <v>10</v>
      </c>
      <c r="E117" s="58">
        <v>29</v>
      </c>
      <c r="F117" s="58">
        <v>10</v>
      </c>
      <c r="G117" s="58">
        <v>2</v>
      </c>
      <c r="H117" s="57">
        <v>35.200000000000003</v>
      </c>
      <c r="I117" s="140">
        <v>0.2</v>
      </c>
      <c r="J117" s="146">
        <v>53.71</v>
      </c>
      <c r="K117" s="56"/>
      <c r="L117" s="146">
        <v>0.01</v>
      </c>
      <c r="M117" s="146">
        <v>108.19</v>
      </c>
      <c r="N117" s="56"/>
      <c r="O117" s="146">
        <v>0.02</v>
      </c>
      <c r="P117" s="58">
        <v>10</v>
      </c>
      <c r="Q117" s="58">
        <v>5</v>
      </c>
      <c r="R117" s="57">
        <v>9.5</v>
      </c>
      <c r="S117" s="103">
        <v>0.4</v>
      </c>
      <c r="T117" s="114"/>
      <c r="U117" s="114">
        <f t="shared" si="16"/>
        <v>3.0555555555555554</v>
      </c>
      <c r="V117" s="114">
        <v>3.1</v>
      </c>
      <c r="W117" s="92">
        <v>15</v>
      </c>
      <c r="X117" s="95" t="s">
        <v>6</v>
      </c>
      <c r="Y117" s="95"/>
      <c r="Z117" s="116" t="s">
        <v>203</v>
      </c>
      <c r="AA117" s="115" t="s">
        <v>196</v>
      </c>
      <c r="AB117" s="93"/>
      <c r="AC117" s="89"/>
      <c r="AE117" s="39">
        <f t="shared" si="17"/>
        <v>2.8183829312644916E+16</v>
      </c>
      <c r="AF117" s="115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70"/>
      <c r="AX117" s="70"/>
      <c r="AY117" s="70"/>
      <c r="AZ117" s="116"/>
      <c r="BA117" s="116"/>
      <c r="BB117" s="116"/>
    </row>
    <row r="118" spans="1:54" ht="22.5" x14ac:dyDescent="0.25">
      <c r="A118" s="4" t="s">
        <v>212</v>
      </c>
      <c r="B118" s="11">
        <f t="shared" si="15"/>
        <v>45228.963692129626</v>
      </c>
      <c r="C118" s="58">
        <v>2023</v>
      </c>
      <c r="D118" s="58">
        <v>10</v>
      </c>
      <c r="E118" s="58">
        <v>29</v>
      </c>
      <c r="F118" s="58">
        <v>23</v>
      </c>
      <c r="G118" s="58">
        <v>7</v>
      </c>
      <c r="H118" s="57">
        <v>43</v>
      </c>
      <c r="I118" s="140">
        <v>0.1</v>
      </c>
      <c r="J118" s="146">
        <v>52.92</v>
      </c>
      <c r="K118" s="56"/>
      <c r="L118" s="146">
        <v>0.01</v>
      </c>
      <c r="M118" s="146">
        <v>107.68</v>
      </c>
      <c r="N118" s="56"/>
      <c r="O118" s="146">
        <v>0.01</v>
      </c>
      <c r="P118" s="58">
        <v>20</v>
      </c>
      <c r="Q118" s="58">
        <v>1</v>
      </c>
      <c r="R118" s="57">
        <v>10.9</v>
      </c>
      <c r="S118" s="103">
        <v>0.3</v>
      </c>
      <c r="T118" s="114"/>
      <c r="U118" s="114">
        <f t="shared" si="16"/>
        <v>3.8333333333333335</v>
      </c>
      <c r="V118" s="114">
        <v>3.8</v>
      </c>
      <c r="W118" s="92">
        <v>30</v>
      </c>
      <c r="X118" s="95" t="s">
        <v>6</v>
      </c>
      <c r="Y118" s="95"/>
      <c r="Z118" s="116" t="s">
        <v>203</v>
      </c>
      <c r="AA118" s="115" t="s">
        <v>196</v>
      </c>
      <c r="AB118" s="93" t="s">
        <v>257</v>
      </c>
      <c r="AC118" s="89">
        <v>29</v>
      </c>
      <c r="AE118" s="39">
        <f t="shared" si="17"/>
        <v>3.1622776601683898E+17</v>
      </c>
      <c r="AF118" s="115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70"/>
      <c r="AX118" s="70"/>
      <c r="AY118" s="70"/>
      <c r="AZ118" s="116"/>
      <c r="BA118" s="116"/>
      <c r="BB118" s="116"/>
    </row>
    <row r="119" spans="1:54" x14ac:dyDescent="0.25">
      <c r="A119" s="4" t="s">
        <v>213</v>
      </c>
      <c r="B119" s="11">
        <f t="shared" si="15"/>
        <v>45240.022962962961</v>
      </c>
      <c r="C119" s="58">
        <v>2023</v>
      </c>
      <c r="D119" s="58">
        <v>11</v>
      </c>
      <c r="E119" s="58">
        <v>10</v>
      </c>
      <c r="F119" s="58">
        <v>0</v>
      </c>
      <c r="G119" s="58">
        <v>33</v>
      </c>
      <c r="H119" s="57">
        <v>4.5999999999999996</v>
      </c>
      <c r="I119" s="140">
        <v>0.1</v>
      </c>
      <c r="J119" s="146">
        <v>56.13</v>
      </c>
      <c r="K119" s="56"/>
      <c r="L119" s="146">
        <v>0.01</v>
      </c>
      <c r="M119" s="146">
        <v>113.77</v>
      </c>
      <c r="N119" s="56"/>
      <c r="O119" s="146">
        <v>0.01</v>
      </c>
      <c r="P119" s="58">
        <v>19</v>
      </c>
      <c r="Q119" s="58">
        <v>2</v>
      </c>
      <c r="R119" s="57">
        <v>9.4</v>
      </c>
      <c r="S119" s="103">
        <v>0.3</v>
      </c>
      <c r="T119" s="114"/>
      <c r="U119" s="114">
        <f t="shared" si="16"/>
        <v>3</v>
      </c>
      <c r="V119" s="114">
        <v>3</v>
      </c>
      <c r="W119" s="92">
        <v>15</v>
      </c>
      <c r="X119" s="95" t="s">
        <v>6</v>
      </c>
      <c r="Y119" s="95"/>
      <c r="Z119" s="115"/>
      <c r="AA119" s="115" t="s">
        <v>196</v>
      </c>
      <c r="AB119" s="93"/>
      <c r="AC119" s="89"/>
      <c r="AE119" s="39">
        <f t="shared" si="17"/>
        <v>1.9952623149688948E+16</v>
      </c>
      <c r="AF119" s="115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70"/>
      <c r="AX119" s="70"/>
      <c r="AY119" s="70"/>
      <c r="AZ119" s="116"/>
      <c r="BA119" s="116"/>
      <c r="BB119" s="116"/>
    </row>
    <row r="120" spans="1:54" x14ac:dyDescent="0.25">
      <c r="A120" s="4" t="s">
        <v>214</v>
      </c>
      <c r="B120" s="11">
        <f t="shared" si="15"/>
        <v>45241.611863425926</v>
      </c>
      <c r="C120" s="58">
        <v>2023</v>
      </c>
      <c r="D120" s="58">
        <v>11</v>
      </c>
      <c r="E120" s="58">
        <v>11</v>
      </c>
      <c r="F120" s="58">
        <v>14</v>
      </c>
      <c r="G120" s="58">
        <v>41</v>
      </c>
      <c r="H120" s="57">
        <v>5.7</v>
      </c>
      <c r="I120" s="140">
        <v>0.2</v>
      </c>
      <c r="J120" s="146">
        <v>56.15</v>
      </c>
      <c r="K120" s="56"/>
      <c r="L120" s="146">
        <v>0.01</v>
      </c>
      <c r="M120" s="146">
        <v>112.14</v>
      </c>
      <c r="N120" s="56"/>
      <c r="O120" s="146">
        <v>0.01</v>
      </c>
      <c r="P120" s="58">
        <v>19</v>
      </c>
      <c r="Q120" s="58">
        <v>2</v>
      </c>
      <c r="R120" s="57">
        <v>9.6</v>
      </c>
      <c r="S120" s="103">
        <v>0.3</v>
      </c>
      <c r="T120" s="114"/>
      <c r="U120" s="114">
        <f t="shared" si="16"/>
        <v>3.1111111111111107</v>
      </c>
      <c r="V120" s="114">
        <v>3.1</v>
      </c>
      <c r="W120" s="92">
        <v>20</v>
      </c>
      <c r="X120" s="95" t="s">
        <v>6</v>
      </c>
      <c r="Y120" s="95"/>
      <c r="Z120" s="115"/>
      <c r="AA120" s="115" t="s">
        <v>196</v>
      </c>
      <c r="AB120" s="93"/>
      <c r="AC120" s="89"/>
      <c r="AE120" s="39">
        <f t="shared" si="17"/>
        <v>2.8183829312644916E+16</v>
      </c>
      <c r="AF120" s="115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70"/>
      <c r="AX120" s="70"/>
      <c r="AY120" s="70"/>
      <c r="AZ120" s="116"/>
      <c r="BA120" s="116"/>
      <c r="BB120" s="116"/>
    </row>
    <row r="121" spans="1:54" x14ac:dyDescent="0.25">
      <c r="A121" s="4" t="s">
        <v>215</v>
      </c>
      <c r="B121" s="11">
        <f t="shared" si="15"/>
        <v>45242.997361111113</v>
      </c>
      <c r="C121" s="58">
        <v>2023</v>
      </c>
      <c r="D121" s="58">
        <v>11</v>
      </c>
      <c r="E121" s="58">
        <v>12</v>
      </c>
      <c r="F121" s="58">
        <v>23</v>
      </c>
      <c r="G121" s="58">
        <v>56</v>
      </c>
      <c r="H121" s="57">
        <v>12.9</v>
      </c>
      <c r="I121" s="140">
        <v>0.1</v>
      </c>
      <c r="J121" s="146">
        <v>53.31</v>
      </c>
      <c r="K121" s="56"/>
      <c r="L121" s="146">
        <v>0.01</v>
      </c>
      <c r="M121" s="146">
        <v>108.22</v>
      </c>
      <c r="N121" s="56"/>
      <c r="O121" s="146">
        <v>0.01</v>
      </c>
      <c r="P121" s="58">
        <v>14</v>
      </c>
      <c r="Q121" s="58">
        <v>2</v>
      </c>
      <c r="R121" s="57">
        <v>10.3</v>
      </c>
      <c r="S121" s="103">
        <v>0.2</v>
      </c>
      <c r="T121" s="114"/>
      <c r="U121" s="114">
        <f t="shared" si="16"/>
        <v>3.5000000000000004</v>
      </c>
      <c r="V121" s="114">
        <v>3.5</v>
      </c>
      <c r="W121" s="92">
        <v>25</v>
      </c>
      <c r="X121" s="95" t="s">
        <v>6</v>
      </c>
      <c r="Y121" s="95"/>
      <c r="Z121" s="116" t="s">
        <v>203</v>
      </c>
      <c r="AA121" s="115" t="s">
        <v>196</v>
      </c>
      <c r="AB121" s="93"/>
      <c r="AC121" s="89"/>
      <c r="AE121" s="39">
        <f t="shared" si="17"/>
        <v>1.122018454301972E+17</v>
      </c>
      <c r="AF121" s="115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70"/>
      <c r="AX121" s="70"/>
      <c r="AY121" s="70"/>
      <c r="AZ121" s="116"/>
      <c r="BA121" s="116"/>
      <c r="BB121" s="116"/>
    </row>
    <row r="122" spans="1:54" x14ac:dyDescent="0.25">
      <c r="A122" s="4" t="s">
        <v>216</v>
      </c>
      <c r="B122" s="11">
        <f t="shared" si="15"/>
        <v>45243.171157407407</v>
      </c>
      <c r="C122" s="58">
        <v>2023</v>
      </c>
      <c r="D122" s="58">
        <v>11</v>
      </c>
      <c r="E122" s="58">
        <v>13</v>
      </c>
      <c r="F122" s="58">
        <v>4</v>
      </c>
      <c r="G122" s="58">
        <v>6</v>
      </c>
      <c r="H122" s="57">
        <v>28</v>
      </c>
      <c r="I122" s="140">
        <v>0.1</v>
      </c>
      <c r="J122" s="146">
        <v>56.17</v>
      </c>
      <c r="K122" s="56"/>
      <c r="L122" s="146">
        <v>0.01</v>
      </c>
      <c r="M122" s="146">
        <v>114</v>
      </c>
      <c r="N122" s="56"/>
      <c r="O122" s="146">
        <v>0.01</v>
      </c>
      <c r="P122" s="58">
        <v>21</v>
      </c>
      <c r="Q122" s="58">
        <v>2</v>
      </c>
      <c r="R122" s="57">
        <v>9.4</v>
      </c>
      <c r="S122" s="103">
        <v>0.3</v>
      </c>
      <c r="T122" s="114"/>
      <c r="U122" s="114">
        <f t="shared" si="16"/>
        <v>3</v>
      </c>
      <c r="V122" s="114">
        <v>3</v>
      </c>
      <c r="W122" s="92">
        <v>15</v>
      </c>
      <c r="X122" s="95" t="s">
        <v>6</v>
      </c>
      <c r="Y122" s="95"/>
      <c r="Z122" s="115"/>
      <c r="AA122" s="115" t="s">
        <v>196</v>
      </c>
      <c r="AB122" s="93"/>
      <c r="AC122" s="89"/>
      <c r="AE122" s="39">
        <f t="shared" si="17"/>
        <v>1.9952623149688948E+16</v>
      </c>
      <c r="AF122" s="115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70"/>
      <c r="AX122" s="70"/>
      <c r="AY122" s="70"/>
      <c r="AZ122" s="116"/>
      <c r="BA122" s="116"/>
      <c r="BB122" s="116"/>
    </row>
    <row r="123" spans="1:54" x14ac:dyDescent="0.25">
      <c r="A123" s="4" t="s">
        <v>217</v>
      </c>
      <c r="B123" s="11">
        <f t="shared" si="15"/>
        <v>45250.354594907411</v>
      </c>
      <c r="C123" s="58">
        <v>2023</v>
      </c>
      <c r="D123" s="58">
        <v>11</v>
      </c>
      <c r="E123" s="58">
        <v>20</v>
      </c>
      <c r="F123" s="58">
        <v>8</v>
      </c>
      <c r="G123" s="58">
        <v>30</v>
      </c>
      <c r="H123" s="57">
        <v>37.200000000000003</v>
      </c>
      <c r="I123" s="140">
        <v>0.1</v>
      </c>
      <c r="J123" s="146">
        <v>54.94</v>
      </c>
      <c r="K123" s="56"/>
      <c r="L123" s="146">
        <v>0.01</v>
      </c>
      <c r="M123" s="146">
        <v>111.47</v>
      </c>
      <c r="N123" s="56"/>
      <c r="O123" s="146">
        <v>0.02</v>
      </c>
      <c r="P123" s="58">
        <v>19</v>
      </c>
      <c r="Q123" s="58">
        <v>2</v>
      </c>
      <c r="R123" s="57">
        <v>9.8000000000000007</v>
      </c>
      <c r="S123" s="103">
        <v>0.3</v>
      </c>
      <c r="T123" s="114"/>
      <c r="U123" s="114">
        <f t="shared" si="16"/>
        <v>3.2222222222222223</v>
      </c>
      <c r="V123" s="114">
        <v>3.2</v>
      </c>
      <c r="W123" s="92">
        <v>25</v>
      </c>
      <c r="X123" s="95" t="s">
        <v>6</v>
      </c>
      <c r="Y123" s="95"/>
      <c r="Z123" s="115"/>
      <c r="AA123" s="115" t="s">
        <v>196</v>
      </c>
      <c r="AB123" s="93"/>
      <c r="AC123" s="89"/>
      <c r="AE123" s="39">
        <f t="shared" si="17"/>
        <v>3.981071705534992E+16</v>
      </c>
      <c r="AF123" s="115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70"/>
      <c r="AX123" s="70"/>
      <c r="AY123" s="70"/>
      <c r="AZ123" s="116"/>
      <c r="BA123" s="116"/>
      <c r="BB123" s="116"/>
    </row>
    <row r="124" spans="1:54" ht="33.75" x14ac:dyDescent="0.25">
      <c r="A124" s="4" t="s">
        <v>218</v>
      </c>
      <c r="B124" s="11">
        <f t="shared" si="15"/>
        <v>45253.565057870372</v>
      </c>
      <c r="C124" s="58">
        <v>2023</v>
      </c>
      <c r="D124" s="58">
        <v>11</v>
      </c>
      <c r="E124" s="58">
        <v>23</v>
      </c>
      <c r="F124" s="58">
        <v>13</v>
      </c>
      <c r="G124" s="58">
        <v>33</v>
      </c>
      <c r="H124" s="57">
        <v>41.6</v>
      </c>
      <c r="I124" s="140">
        <v>0.2</v>
      </c>
      <c r="J124" s="146">
        <v>55.98</v>
      </c>
      <c r="K124" s="56"/>
      <c r="L124" s="146">
        <v>0.01</v>
      </c>
      <c r="M124" s="146">
        <v>111.29</v>
      </c>
      <c r="N124" s="56"/>
      <c r="O124" s="146">
        <v>0.02</v>
      </c>
      <c r="P124" s="58">
        <v>18</v>
      </c>
      <c r="Q124" s="58">
        <v>2</v>
      </c>
      <c r="R124" s="57">
        <v>11.9</v>
      </c>
      <c r="S124" s="103">
        <v>0.2</v>
      </c>
      <c r="T124" s="114"/>
      <c r="U124" s="114">
        <f t="shared" si="16"/>
        <v>4.3888888888888893</v>
      </c>
      <c r="V124" s="114">
        <v>4.4000000000000004</v>
      </c>
      <c r="W124" s="92">
        <v>35</v>
      </c>
      <c r="X124" s="95" t="s">
        <v>6</v>
      </c>
      <c r="Y124" s="95"/>
      <c r="Z124" s="115"/>
      <c r="AA124" s="115" t="s">
        <v>196</v>
      </c>
      <c r="AB124" s="93" t="s">
        <v>258</v>
      </c>
      <c r="AC124" s="89">
        <v>30</v>
      </c>
      <c r="AD124" s="8"/>
      <c r="AE124" s="39">
        <f t="shared" si="17"/>
        <v>2.5118864315096028E+18</v>
      </c>
      <c r="AF124" s="112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70"/>
      <c r="AX124" s="70"/>
      <c r="AY124" s="70"/>
      <c r="AZ124" s="116"/>
      <c r="BA124" s="116"/>
      <c r="BB124" s="116"/>
    </row>
    <row r="125" spans="1:54" x14ac:dyDescent="0.25">
      <c r="A125" s="4" t="s">
        <v>219</v>
      </c>
      <c r="B125" s="11">
        <f t="shared" si="15"/>
        <v>45253.679293981484</v>
      </c>
      <c r="C125" s="58">
        <v>2023</v>
      </c>
      <c r="D125" s="58">
        <v>11</v>
      </c>
      <c r="E125" s="58">
        <v>23</v>
      </c>
      <c r="F125" s="58">
        <v>16</v>
      </c>
      <c r="G125" s="58">
        <v>18</v>
      </c>
      <c r="H125" s="57">
        <v>11.8</v>
      </c>
      <c r="I125" s="140">
        <v>0.2</v>
      </c>
      <c r="J125" s="146">
        <v>51.54</v>
      </c>
      <c r="K125" s="56"/>
      <c r="L125" s="146">
        <v>0.01</v>
      </c>
      <c r="M125" s="146">
        <v>100.29</v>
      </c>
      <c r="N125" s="56"/>
      <c r="O125" s="146">
        <v>0.01</v>
      </c>
      <c r="P125" s="58"/>
      <c r="Q125" s="58"/>
      <c r="R125" s="57">
        <v>9.6999999999999993</v>
      </c>
      <c r="S125" s="103">
        <v>0.2</v>
      </c>
      <c r="T125" s="114"/>
      <c r="U125" s="114">
        <f t="shared" si="16"/>
        <v>3.1666666666666661</v>
      </c>
      <c r="V125" s="114">
        <v>3.2</v>
      </c>
      <c r="W125" s="92">
        <v>25</v>
      </c>
      <c r="X125" s="95" t="s">
        <v>6</v>
      </c>
      <c r="Y125" s="95"/>
      <c r="Z125" s="115"/>
      <c r="AA125" s="115" t="s">
        <v>196</v>
      </c>
      <c r="AB125" s="93"/>
      <c r="AC125" s="89"/>
      <c r="AE125" s="39">
        <f t="shared" si="17"/>
        <v>3.981071705534992E+16</v>
      </c>
      <c r="AF125" s="115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70"/>
      <c r="AX125" s="70"/>
      <c r="AY125" s="70"/>
      <c r="AZ125" s="116"/>
      <c r="BA125" s="116"/>
      <c r="BB125" s="116"/>
    </row>
    <row r="126" spans="1:54" ht="45" x14ac:dyDescent="0.25">
      <c r="A126" s="4" t="s">
        <v>220</v>
      </c>
      <c r="B126" s="11">
        <f t="shared" si="15"/>
        <v>45255.572187500002</v>
      </c>
      <c r="C126" s="58">
        <v>2023</v>
      </c>
      <c r="D126" s="58">
        <v>11</v>
      </c>
      <c r="E126" s="58">
        <v>25</v>
      </c>
      <c r="F126" s="58">
        <v>13</v>
      </c>
      <c r="G126" s="58">
        <v>43</v>
      </c>
      <c r="H126" s="57">
        <v>57.3</v>
      </c>
      <c r="I126" s="140">
        <v>0.1</v>
      </c>
      <c r="J126" s="146">
        <v>52.7</v>
      </c>
      <c r="K126" s="56"/>
      <c r="L126" s="146">
        <v>0.01</v>
      </c>
      <c r="M126" s="146">
        <v>106.67</v>
      </c>
      <c r="N126" s="56"/>
      <c r="O126" s="146">
        <v>0.01</v>
      </c>
      <c r="P126" s="58">
        <v>15</v>
      </c>
      <c r="Q126" s="58">
        <v>2</v>
      </c>
      <c r="R126" s="57">
        <v>10.8</v>
      </c>
      <c r="S126" s="103">
        <v>0.2</v>
      </c>
      <c r="T126" s="114"/>
      <c r="U126" s="114">
        <f t="shared" si="16"/>
        <v>3.7777777777777781</v>
      </c>
      <c r="V126" s="114">
        <v>3.8</v>
      </c>
      <c r="W126" s="92">
        <v>30</v>
      </c>
      <c r="X126" s="95" t="s">
        <v>6</v>
      </c>
      <c r="Y126" s="95"/>
      <c r="Z126" s="116" t="s">
        <v>203</v>
      </c>
      <c r="AA126" s="115" t="s">
        <v>196</v>
      </c>
      <c r="AB126" s="93" t="s">
        <v>259</v>
      </c>
      <c r="AC126" s="89">
        <v>31</v>
      </c>
      <c r="AD126" s="8"/>
      <c r="AE126" s="39">
        <f t="shared" si="17"/>
        <v>3.1622776601683898E+17</v>
      </c>
      <c r="AF126" s="112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70"/>
      <c r="AX126" s="70"/>
      <c r="AY126" s="70"/>
      <c r="AZ126" s="116"/>
      <c r="BA126" s="116"/>
      <c r="BB126" s="116"/>
    </row>
    <row r="127" spans="1:54" x14ac:dyDescent="0.25">
      <c r="A127" s="4" t="s">
        <v>221</v>
      </c>
      <c r="B127" s="11">
        <f t="shared" si="15"/>
        <v>45261.194456018522</v>
      </c>
      <c r="C127" s="58">
        <v>2023</v>
      </c>
      <c r="D127" s="58">
        <v>12</v>
      </c>
      <c r="E127" s="58">
        <v>1</v>
      </c>
      <c r="F127" s="58">
        <v>4</v>
      </c>
      <c r="G127" s="58">
        <v>40</v>
      </c>
      <c r="H127" s="57">
        <v>1.2</v>
      </c>
      <c r="I127" s="140">
        <v>0.2</v>
      </c>
      <c r="J127" s="146">
        <v>55.35</v>
      </c>
      <c r="K127" s="56"/>
      <c r="L127" s="146">
        <v>0.01</v>
      </c>
      <c r="M127" s="146">
        <v>110.43</v>
      </c>
      <c r="N127" s="56"/>
      <c r="O127" s="146">
        <v>0.02</v>
      </c>
      <c r="P127" s="58"/>
      <c r="Q127" s="58"/>
      <c r="R127" s="57">
        <v>9.6</v>
      </c>
      <c r="S127" s="103">
        <v>0.2</v>
      </c>
      <c r="T127" s="114"/>
      <c r="U127" s="114">
        <f t="shared" si="16"/>
        <v>3.1111111111111107</v>
      </c>
      <c r="V127" s="114">
        <v>3.1</v>
      </c>
      <c r="W127" s="92">
        <v>19</v>
      </c>
      <c r="X127" s="95" t="s">
        <v>6</v>
      </c>
      <c r="Y127" s="95"/>
      <c r="Z127" s="115"/>
      <c r="AA127" s="115" t="s">
        <v>196</v>
      </c>
      <c r="AB127" s="93"/>
      <c r="AC127" s="89"/>
      <c r="AE127" s="39">
        <f t="shared" si="17"/>
        <v>2.8183829312644916E+16</v>
      </c>
      <c r="AF127" s="115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70"/>
      <c r="AX127" s="70"/>
      <c r="AY127" s="70"/>
      <c r="AZ127" s="116"/>
      <c r="BA127" s="116"/>
      <c r="BB127" s="116"/>
    </row>
    <row r="128" spans="1:54" x14ac:dyDescent="0.25">
      <c r="A128" s="4" t="s">
        <v>222</v>
      </c>
      <c r="B128" s="11">
        <f t="shared" si="15"/>
        <v>45263.624305555553</v>
      </c>
      <c r="C128" s="58">
        <v>2023</v>
      </c>
      <c r="D128" s="58">
        <v>12</v>
      </c>
      <c r="E128" s="58">
        <v>3</v>
      </c>
      <c r="F128" s="58">
        <v>14</v>
      </c>
      <c r="G128" s="58">
        <v>59</v>
      </c>
      <c r="H128" s="57">
        <v>0</v>
      </c>
      <c r="I128" s="140">
        <v>0.2</v>
      </c>
      <c r="J128" s="146">
        <v>56.18</v>
      </c>
      <c r="K128" s="56"/>
      <c r="L128" s="146">
        <v>0.01</v>
      </c>
      <c r="M128" s="146">
        <v>112.59</v>
      </c>
      <c r="N128" s="56"/>
      <c r="O128" s="146">
        <v>0.02</v>
      </c>
      <c r="P128" s="58">
        <v>17</v>
      </c>
      <c r="Q128" s="58">
        <v>10</v>
      </c>
      <c r="R128" s="57">
        <v>9.8000000000000007</v>
      </c>
      <c r="S128" s="103">
        <v>0.3</v>
      </c>
      <c r="T128" s="114"/>
      <c r="U128" s="114">
        <f t="shared" si="16"/>
        <v>3.2222222222222223</v>
      </c>
      <c r="V128" s="114">
        <v>3.2</v>
      </c>
      <c r="W128" s="92">
        <v>22</v>
      </c>
      <c r="X128" s="95" t="s">
        <v>6</v>
      </c>
      <c r="Y128" s="95"/>
      <c r="Z128" s="115"/>
      <c r="AA128" s="115" t="s">
        <v>196</v>
      </c>
      <c r="AB128" s="93"/>
      <c r="AC128" s="89"/>
      <c r="AE128" s="39">
        <f t="shared" si="17"/>
        <v>3.981071705534992E+16</v>
      </c>
      <c r="AF128" s="115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70"/>
      <c r="AX128" s="70"/>
      <c r="AY128" s="70"/>
      <c r="AZ128" s="116"/>
      <c r="BA128" s="116"/>
      <c r="BB128" s="116"/>
    </row>
    <row r="129" spans="1:54" x14ac:dyDescent="0.25">
      <c r="A129" s="4" t="s">
        <v>223</v>
      </c>
      <c r="B129" s="11">
        <f t="shared" si="15"/>
        <v>45272.44153935185</v>
      </c>
      <c r="C129" s="58">
        <v>2023</v>
      </c>
      <c r="D129" s="58">
        <v>12</v>
      </c>
      <c r="E129" s="58">
        <v>12</v>
      </c>
      <c r="F129" s="58">
        <v>10</v>
      </c>
      <c r="G129" s="58">
        <v>35</v>
      </c>
      <c r="H129" s="57">
        <v>49.4</v>
      </c>
      <c r="I129" s="140">
        <v>0.1</v>
      </c>
      <c r="J129" s="146">
        <v>55.53</v>
      </c>
      <c r="K129" s="56"/>
      <c r="L129" s="146">
        <v>0.01</v>
      </c>
      <c r="M129" s="146">
        <v>110.95</v>
      </c>
      <c r="N129" s="56"/>
      <c r="O129" s="146">
        <v>0.01</v>
      </c>
      <c r="P129" s="58">
        <v>23</v>
      </c>
      <c r="Q129" s="58">
        <v>2</v>
      </c>
      <c r="R129" s="57">
        <v>10.7</v>
      </c>
      <c r="S129" s="103">
        <v>0.2</v>
      </c>
      <c r="T129" s="114"/>
      <c r="U129" s="114">
        <f t="shared" si="16"/>
        <v>3.7222222222222219</v>
      </c>
      <c r="V129" s="114">
        <v>3.7</v>
      </c>
      <c r="W129" s="92">
        <v>30</v>
      </c>
      <c r="X129" s="95" t="s">
        <v>6</v>
      </c>
      <c r="Y129" s="95"/>
      <c r="Z129" s="115"/>
      <c r="AA129" s="115" t="s">
        <v>196</v>
      </c>
      <c r="AB129" s="93" t="s">
        <v>260</v>
      </c>
      <c r="AC129" s="89">
        <v>32</v>
      </c>
      <c r="AE129" s="39">
        <f t="shared" si="17"/>
        <v>2.2387211385683504E+17</v>
      </c>
      <c r="AF129" s="115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70"/>
      <c r="AX129" s="70"/>
      <c r="AY129" s="70"/>
      <c r="AZ129" s="116"/>
      <c r="BA129" s="116"/>
      <c r="BB129" s="116"/>
    </row>
    <row r="130" spans="1:54" x14ac:dyDescent="0.25">
      <c r="A130" s="4" t="s">
        <v>224</v>
      </c>
      <c r="B130" s="11">
        <f t="shared" si="15"/>
        <v>45272.574976851851</v>
      </c>
      <c r="C130" s="58">
        <v>2023</v>
      </c>
      <c r="D130" s="58">
        <v>12</v>
      </c>
      <c r="E130" s="58">
        <v>12</v>
      </c>
      <c r="F130" s="58">
        <v>13</v>
      </c>
      <c r="G130" s="58">
        <v>47</v>
      </c>
      <c r="H130" s="57">
        <v>58.5</v>
      </c>
      <c r="I130" s="140">
        <v>0.1</v>
      </c>
      <c r="J130" s="146">
        <v>54.58</v>
      </c>
      <c r="K130" s="56"/>
      <c r="L130" s="146">
        <v>0.01</v>
      </c>
      <c r="M130" s="146">
        <v>110.06</v>
      </c>
      <c r="N130" s="56"/>
      <c r="O130" s="146">
        <v>0.02</v>
      </c>
      <c r="P130" s="58">
        <v>7</v>
      </c>
      <c r="Q130" s="58">
        <v>5</v>
      </c>
      <c r="R130" s="57">
        <v>9.8000000000000007</v>
      </c>
      <c r="S130" s="103">
        <v>0.2</v>
      </c>
      <c r="T130" s="114"/>
      <c r="U130" s="114">
        <f t="shared" si="16"/>
        <v>3.2222222222222223</v>
      </c>
      <c r="V130" s="114">
        <v>3.2</v>
      </c>
      <c r="W130" s="92">
        <v>25</v>
      </c>
      <c r="X130" s="95" t="s">
        <v>6</v>
      </c>
      <c r="Y130" s="95"/>
      <c r="Z130" s="115"/>
      <c r="AA130" s="115" t="s">
        <v>196</v>
      </c>
      <c r="AB130" s="93"/>
      <c r="AC130" s="89"/>
      <c r="AE130" s="39">
        <f t="shared" si="17"/>
        <v>3.981071705534992E+16</v>
      </c>
      <c r="AF130" s="115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70"/>
      <c r="AX130" s="70"/>
      <c r="AY130" s="70"/>
      <c r="AZ130" s="116"/>
      <c r="BA130" s="116"/>
      <c r="BB130" s="116"/>
    </row>
    <row r="131" spans="1:54" ht="90" x14ac:dyDescent="0.25">
      <c r="A131" s="4" t="s">
        <v>225</v>
      </c>
      <c r="B131" s="11">
        <f t="shared" si="15"/>
        <v>45276.629270833335</v>
      </c>
      <c r="C131" s="58">
        <v>2023</v>
      </c>
      <c r="D131" s="58">
        <v>12</v>
      </c>
      <c r="E131" s="58">
        <v>16</v>
      </c>
      <c r="F131" s="58">
        <v>15</v>
      </c>
      <c r="G131" s="58">
        <v>6</v>
      </c>
      <c r="H131" s="57">
        <v>9.1</v>
      </c>
      <c r="I131" s="140">
        <v>0.1</v>
      </c>
      <c r="J131" s="146">
        <v>52.71</v>
      </c>
      <c r="K131" s="56"/>
      <c r="L131" s="146">
        <v>0.01</v>
      </c>
      <c r="M131" s="146">
        <v>108.08</v>
      </c>
      <c r="N131" s="56"/>
      <c r="O131" s="146">
        <v>0.01</v>
      </c>
      <c r="P131" s="58">
        <v>20</v>
      </c>
      <c r="Q131" s="58">
        <v>2</v>
      </c>
      <c r="R131" s="57">
        <v>11.6</v>
      </c>
      <c r="S131" s="103">
        <v>0.2</v>
      </c>
      <c r="T131" s="114"/>
      <c r="U131" s="114">
        <f t="shared" si="16"/>
        <v>4.2222222222222223</v>
      </c>
      <c r="V131" s="114">
        <v>4.2</v>
      </c>
      <c r="W131" s="92">
        <v>34</v>
      </c>
      <c r="X131" s="95" t="s">
        <v>6</v>
      </c>
      <c r="Y131" s="95"/>
      <c r="Z131" s="115" t="s">
        <v>200</v>
      </c>
      <c r="AA131" s="115" t="s">
        <v>196</v>
      </c>
      <c r="AB131" s="93" t="s">
        <v>261</v>
      </c>
      <c r="AC131" s="89">
        <v>33</v>
      </c>
      <c r="AD131" s="8"/>
      <c r="AE131" s="39">
        <f t="shared" si="17"/>
        <v>1.2589254117941732E+18</v>
      </c>
      <c r="AF131" s="112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70"/>
      <c r="AX131" s="70"/>
      <c r="AY131" s="70"/>
      <c r="AZ131" s="116"/>
      <c r="BA131" s="116"/>
      <c r="BB131" s="116"/>
    </row>
    <row r="132" spans="1:54" x14ac:dyDescent="0.25">
      <c r="A132" s="4" t="s">
        <v>226</v>
      </c>
      <c r="B132" s="11">
        <f t="shared" si="15"/>
        <v>45285.094456018516</v>
      </c>
      <c r="C132" s="58">
        <v>2023</v>
      </c>
      <c r="D132" s="58">
        <v>12</v>
      </c>
      <c r="E132" s="58">
        <v>25</v>
      </c>
      <c r="F132" s="58">
        <v>2</v>
      </c>
      <c r="G132" s="58">
        <v>16</v>
      </c>
      <c r="H132" s="57">
        <v>1.2</v>
      </c>
      <c r="I132" s="140">
        <v>0.1</v>
      </c>
      <c r="J132" s="146">
        <v>53.34</v>
      </c>
      <c r="K132" s="56"/>
      <c r="L132" s="146">
        <v>0.01</v>
      </c>
      <c r="M132" s="146">
        <v>109.69</v>
      </c>
      <c r="N132" s="56"/>
      <c r="O132" s="146">
        <v>0.02</v>
      </c>
      <c r="P132" s="58">
        <v>20</v>
      </c>
      <c r="Q132" s="58">
        <v>2</v>
      </c>
      <c r="R132" s="57">
        <v>9.9</v>
      </c>
      <c r="S132" s="103">
        <v>0.2</v>
      </c>
      <c r="T132" s="114"/>
      <c r="U132" s="114">
        <f t="shared" si="16"/>
        <v>3.2777777777777777</v>
      </c>
      <c r="V132" s="114">
        <v>3.3</v>
      </c>
      <c r="W132" s="92">
        <v>25</v>
      </c>
      <c r="X132" s="95" t="s">
        <v>6</v>
      </c>
      <c r="Y132" s="95"/>
      <c r="Z132" s="115"/>
      <c r="AA132" s="115" t="s">
        <v>196</v>
      </c>
      <c r="AB132" s="93"/>
      <c r="AC132" s="89"/>
      <c r="AE132" s="39">
        <f t="shared" si="17"/>
        <v>5.6234132519035104E+16</v>
      </c>
      <c r="AF132" s="115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70"/>
      <c r="AX132" s="70"/>
      <c r="AY132" s="70"/>
      <c r="AZ132" s="116"/>
      <c r="BA132" s="116"/>
      <c r="BB132" s="116"/>
    </row>
    <row r="133" spans="1:54" ht="123.75" x14ac:dyDescent="0.25">
      <c r="A133" s="4" t="s">
        <v>227</v>
      </c>
      <c r="B133" s="11">
        <f t="shared" si="15"/>
        <v>45287.214791666665</v>
      </c>
      <c r="C133" s="58">
        <v>2023</v>
      </c>
      <c r="D133" s="58">
        <v>12</v>
      </c>
      <c r="E133" s="58">
        <v>27</v>
      </c>
      <c r="F133" s="58">
        <v>5</v>
      </c>
      <c r="G133" s="58">
        <v>9</v>
      </c>
      <c r="H133" s="57">
        <v>18.2</v>
      </c>
      <c r="I133" s="140">
        <v>0.3</v>
      </c>
      <c r="J133" s="146">
        <v>56.99</v>
      </c>
      <c r="K133" s="56"/>
      <c r="L133" s="146">
        <v>0.01</v>
      </c>
      <c r="M133" s="146">
        <v>108.68</v>
      </c>
      <c r="N133" s="56"/>
      <c r="O133" s="146">
        <v>0.02</v>
      </c>
      <c r="P133" s="58"/>
      <c r="Q133" s="58"/>
      <c r="R133" s="57">
        <v>13.6</v>
      </c>
      <c r="S133" s="103">
        <v>0.1</v>
      </c>
      <c r="T133" s="114"/>
      <c r="U133" s="114">
        <f t="shared" si="16"/>
        <v>5.333333333333333</v>
      </c>
      <c r="V133" s="114">
        <v>5.3</v>
      </c>
      <c r="W133" s="92">
        <v>35</v>
      </c>
      <c r="X133" s="95" t="s">
        <v>6</v>
      </c>
      <c r="Y133" s="95"/>
      <c r="Z133" s="115"/>
      <c r="AA133" s="115" t="s">
        <v>196</v>
      </c>
      <c r="AB133" s="93" t="s">
        <v>262</v>
      </c>
      <c r="AC133" s="89">
        <v>34</v>
      </c>
      <c r="AD133" s="8"/>
      <c r="AE133" s="39">
        <f t="shared" si="17"/>
        <v>5.6234132519035085E+19</v>
      </c>
      <c r="AF133" s="112"/>
      <c r="AH133" s="122"/>
      <c r="AI133" s="122"/>
      <c r="AJ133" s="122"/>
      <c r="AK133" s="122"/>
      <c r="AL133" s="122"/>
      <c r="AM133" s="121"/>
      <c r="AN133" s="121"/>
      <c r="AO133" s="120"/>
      <c r="AP133" s="122"/>
      <c r="AQ133" s="120"/>
      <c r="AR133" s="120"/>
      <c r="AS133" s="122"/>
      <c r="AT133" s="119"/>
      <c r="AU133" s="122"/>
      <c r="AV133" s="118"/>
      <c r="AW133" s="121"/>
      <c r="AX133" s="121"/>
      <c r="AY133" s="121"/>
      <c r="AZ133" s="9"/>
      <c r="BA133" s="121"/>
      <c r="BB133" s="121"/>
    </row>
  </sheetData>
  <autoFilter ref="A5:BB133"/>
  <sortState ref="A6:BL133">
    <sortCondition ref="B6:B133"/>
  </sortState>
  <phoneticPr fontId="5" type="noConversion"/>
  <conditionalFormatting sqref="B7:B109">
    <cfRule type="cellIs" dxfId="37" priority="9" stopIfTrue="1" operator="lessThan">
      <formula>B6+0.00025</formula>
    </cfRule>
    <cfRule type="cellIs" dxfId="36" priority="10" stopIfTrue="1" operator="greaterThan">
      <formula>B8-0.00025</formula>
    </cfRule>
  </conditionalFormatting>
  <conditionalFormatting sqref="B110:B111">
    <cfRule type="cellIs" dxfId="35" priority="25" stopIfTrue="1" operator="lessThan">
      <formula>B109+0.00025</formula>
    </cfRule>
    <cfRule type="cellIs" dxfId="34" priority="26" stopIfTrue="1" operator="greaterThan">
      <formula>#REF!-0.00025</formula>
    </cfRule>
  </conditionalFormatting>
  <conditionalFormatting sqref="B6">
    <cfRule type="cellIs" dxfId="33" priority="5" stopIfTrue="1" operator="lessThan">
      <formula>B5+0.00025</formula>
    </cfRule>
    <cfRule type="cellIs" dxfId="32" priority="6" stopIfTrue="1" operator="greaterThan">
      <formula>B7-0.00025</formula>
    </cfRule>
  </conditionalFormatting>
  <conditionalFormatting sqref="B113:B132">
    <cfRule type="cellIs" dxfId="31" priority="1" stopIfTrue="1" operator="lessThan">
      <formula>B112+0.00003</formula>
    </cfRule>
    <cfRule type="cellIs" dxfId="30" priority="2" stopIfTrue="1" operator="greaterThan">
      <formula>B114-0.00003</formula>
    </cfRule>
  </conditionalFormatting>
  <conditionalFormatting sqref="B133">
    <cfRule type="cellIs" dxfId="29" priority="27" stopIfTrue="1" operator="lessThan">
      <formula>B132+0.00003</formula>
    </cfRule>
    <cfRule type="cellIs" dxfId="28" priority="28" stopIfTrue="1" operator="greaterThan">
      <formula>A134-0.00003</formula>
    </cfRule>
  </conditionalFormatting>
  <conditionalFormatting sqref="B112">
    <cfRule type="cellIs" dxfId="27" priority="29" stopIfTrue="1" operator="lessThan">
      <formula>#REF!+0.00003</formula>
    </cfRule>
    <cfRule type="cellIs" dxfId="26" priority="30" stopIfTrue="1" operator="greaterThan">
      <formula>B113-0.00003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BA111"/>
  <sheetViews>
    <sheetView zoomScaleNormal="100" workbookViewId="0">
      <pane ySplit="5" topLeftCell="A6" activePane="bottomLeft" state="frozen"/>
      <selection pane="bottomLeft" activeCell="A5" sqref="A5"/>
    </sheetView>
  </sheetViews>
  <sheetFormatPr defaultRowHeight="11.25" x14ac:dyDescent="0.25"/>
  <cols>
    <col min="1" max="1" width="10.42578125" style="96" customWidth="1"/>
    <col min="2" max="2" width="11.28515625" style="23" customWidth="1"/>
    <col min="3" max="3" width="4.42578125" style="62" bestFit="1" customWidth="1"/>
    <col min="4" max="4" width="4" style="62" bestFit="1" customWidth="1"/>
    <col min="5" max="5" width="4.85546875" style="62" bestFit="1" customWidth="1"/>
    <col min="6" max="6" width="4.5703125" style="62" customWidth="1"/>
    <col min="7" max="7" width="5.140625" style="62" customWidth="1"/>
    <col min="8" max="8" width="4" style="62" bestFit="1" customWidth="1"/>
    <col min="9" max="9" width="5.42578125" style="59" customWidth="1"/>
    <col min="10" max="10" width="5.7109375" style="59" customWidth="1"/>
    <col min="11" max="12" width="4.85546875" style="60" customWidth="1"/>
    <col min="13" max="13" width="6.5703125" style="60" customWidth="1"/>
    <col min="14" max="14" width="4.5703125" style="60" customWidth="1"/>
    <col min="15" max="15" width="4.85546875" style="62" customWidth="1"/>
    <col min="16" max="16" width="5.5703125" style="62" customWidth="1"/>
    <col min="17" max="17" width="6.140625" style="59" bestFit="1" customWidth="1"/>
    <col min="18" max="18" width="4" style="59" customWidth="1"/>
    <col min="19" max="19" width="3.42578125" style="61" customWidth="1"/>
    <col min="20" max="20" width="6.85546875" style="6" customWidth="1"/>
    <col min="21" max="21" width="8.42578125" style="6" customWidth="1"/>
    <col min="22" max="22" width="8.5703125" style="90" customWidth="1"/>
    <col min="23" max="23" width="3.7109375" style="105" customWidth="1"/>
    <col min="24" max="24" width="6.28515625" style="97" customWidth="1"/>
    <col min="25" max="25" width="9.5703125" style="97" customWidth="1"/>
    <col min="26" max="26" width="20.28515625" style="94" customWidth="1"/>
    <col min="27" max="27" width="19.42578125" style="105" customWidth="1"/>
    <col min="28" max="28" width="53.5703125" style="2" customWidth="1"/>
    <col min="29" max="29" width="3.28515625" style="2" customWidth="1"/>
    <col min="30" max="30" width="6.7109375" style="2" customWidth="1"/>
    <col min="31" max="31" width="16.42578125" style="2" customWidth="1"/>
    <col min="32" max="32" width="4" style="5" bestFit="1" customWidth="1"/>
    <col min="33" max="33" width="4.42578125" style="5" customWidth="1"/>
    <col min="34" max="34" width="4.7109375" style="5" customWidth="1"/>
    <col min="35" max="35" width="5.28515625" style="5" customWidth="1"/>
    <col min="36" max="36" width="4.5703125" style="5" customWidth="1"/>
    <col min="37" max="37" width="4.7109375" style="5" customWidth="1"/>
    <col min="38" max="38" width="4" style="5" customWidth="1"/>
    <col min="39" max="39" width="5.5703125" style="5" customWidth="1"/>
    <col min="40" max="41" width="5.7109375" style="5" bestFit="1" customWidth="1"/>
    <col min="42" max="42" width="4.85546875" style="5" customWidth="1"/>
    <col min="43" max="43" width="5.7109375" style="5" bestFit="1" customWidth="1"/>
    <col min="44" max="44" width="5.42578125" style="5" customWidth="1"/>
    <col min="45" max="45" width="4.85546875" style="5" customWidth="1"/>
    <col min="46" max="46" width="5.5703125" style="90" customWidth="1"/>
    <col min="47" max="47" width="6.140625" style="90" customWidth="1"/>
    <col min="48" max="48" width="6.85546875" style="90" customWidth="1"/>
    <col min="49" max="49" width="8.42578125" style="5" customWidth="1"/>
    <col min="50" max="50" width="8.85546875" style="5" customWidth="1"/>
    <col min="51" max="51" width="6.140625" style="5" customWidth="1"/>
    <col min="52" max="52" width="14.5703125" style="5" customWidth="1"/>
    <col min="53" max="53" width="19.140625" style="5" bestFit="1" customWidth="1"/>
    <col min="54" max="54" width="14.5703125" style="5" customWidth="1"/>
    <col min="55" max="16384" width="9.140625" style="5"/>
  </cols>
  <sheetData>
    <row r="1" spans="1:53" s="87" customFormat="1" ht="12.75" x14ac:dyDescent="0.25">
      <c r="A1" s="84" t="s">
        <v>263</v>
      </c>
      <c r="B1" s="13"/>
      <c r="C1" s="69"/>
      <c r="D1" s="69"/>
      <c r="E1" s="69"/>
      <c r="F1" s="69"/>
      <c r="G1" s="69"/>
      <c r="H1" s="68"/>
      <c r="I1" s="69"/>
      <c r="J1" s="67"/>
      <c r="K1" s="67"/>
      <c r="L1" s="67"/>
      <c r="M1" s="67"/>
      <c r="N1" s="69"/>
      <c r="O1" s="69"/>
      <c r="P1" s="68"/>
      <c r="Q1" s="68"/>
      <c r="R1" s="68"/>
      <c r="S1" s="68"/>
      <c r="T1" s="85"/>
      <c r="U1" s="85"/>
      <c r="V1" s="22"/>
      <c r="W1" s="22"/>
      <c r="X1" s="20"/>
      <c r="Y1" s="83"/>
      <c r="Z1" s="82"/>
      <c r="AA1" s="81"/>
      <c r="AS1" s="86"/>
      <c r="AT1" s="86"/>
      <c r="AU1" s="86"/>
      <c r="AV1" s="86"/>
    </row>
    <row r="2" spans="1:53" s="79" customFormat="1" ht="12.75" x14ac:dyDescent="0.25">
      <c r="A2" s="80" t="s">
        <v>264</v>
      </c>
      <c r="B2" s="12"/>
      <c r="C2" s="66"/>
      <c r="D2" s="66"/>
      <c r="E2" s="66"/>
      <c r="F2" s="66"/>
      <c r="G2" s="66"/>
      <c r="H2" s="66"/>
      <c r="I2" s="66"/>
      <c r="J2" s="66"/>
      <c r="K2" s="66"/>
      <c r="L2" s="65"/>
      <c r="M2" s="66"/>
      <c r="N2" s="66"/>
      <c r="O2" s="66"/>
      <c r="P2" s="64"/>
      <c r="Q2" s="64"/>
      <c r="R2" s="64"/>
      <c r="S2" s="64"/>
      <c r="T2" s="78"/>
      <c r="U2" s="78"/>
      <c r="V2" s="21"/>
      <c r="W2" s="21"/>
      <c r="X2" s="19"/>
      <c r="Y2" s="77"/>
      <c r="Z2" s="76"/>
      <c r="AA2" s="75"/>
      <c r="AS2" s="10"/>
      <c r="AT2" s="10"/>
      <c r="AU2" s="10"/>
      <c r="AV2" s="10"/>
    </row>
    <row r="3" spans="1:53" s="79" customFormat="1" ht="12.75" x14ac:dyDescent="0.25">
      <c r="A3" s="80" t="s">
        <v>133</v>
      </c>
      <c r="B3" s="12"/>
      <c r="C3" s="66"/>
      <c r="D3" s="66"/>
      <c r="E3" s="66"/>
      <c r="F3" s="66"/>
      <c r="G3" s="66"/>
      <c r="H3" s="66"/>
      <c r="I3" s="66"/>
      <c r="J3" s="66"/>
      <c r="K3" s="66"/>
      <c r="L3" s="65"/>
      <c r="M3" s="66"/>
      <c r="N3" s="66"/>
      <c r="O3" s="66"/>
      <c r="P3" s="64"/>
      <c r="Q3" s="64"/>
      <c r="R3" s="64"/>
      <c r="S3" s="64"/>
      <c r="T3" s="78"/>
      <c r="U3" s="78"/>
      <c r="V3" s="21"/>
      <c r="W3" s="21"/>
      <c r="X3" s="19"/>
      <c r="Y3" s="77"/>
      <c r="Z3" s="76"/>
      <c r="AA3" s="75"/>
      <c r="AS3" s="10"/>
      <c r="AT3" s="10"/>
      <c r="AU3" s="10"/>
      <c r="AV3" s="10"/>
    </row>
    <row r="4" spans="1:53" s="73" customFormat="1" ht="12.75" x14ac:dyDescent="0.25">
      <c r="A4" s="74" t="s">
        <v>131</v>
      </c>
      <c r="B4" s="13"/>
      <c r="C4" s="63"/>
      <c r="D4" s="63"/>
      <c r="E4" s="63"/>
      <c r="F4" s="63"/>
      <c r="G4" s="63"/>
      <c r="H4" s="63"/>
      <c r="I4" s="63"/>
      <c r="J4" s="63"/>
      <c r="K4" s="63"/>
      <c r="L4" s="65"/>
      <c r="M4" s="63"/>
      <c r="N4" s="63"/>
      <c r="O4" s="63"/>
      <c r="P4" s="68"/>
      <c r="Q4" s="68"/>
      <c r="R4" s="68"/>
      <c r="S4" s="68"/>
      <c r="T4" s="85"/>
      <c r="U4" s="85"/>
      <c r="V4" s="123"/>
      <c r="W4" s="123"/>
      <c r="X4" s="18"/>
      <c r="Y4" s="83"/>
      <c r="Z4" s="82"/>
      <c r="AA4" s="71"/>
      <c r="AG4" s="74" t="s">
        <v>132</v>
      </c>
      <c r="AI4" s="79"/>
      <c r="AS4" s="72"/>
      <c r="AT4" s="72"/>
      <c r="AU4" s="72"/>
      <c r="AV4" s="72"/>
    </row>
    <row r="5" spans="1:53" s="139" customFormat="1" ht="51" customHeight="1" x14ac:dyDescent="0.25">
      <c r="A5" s="127" t="s">
        <v>120</v>
      </c>
      <c r="B5" s="128" t="s">
        <v>121</v>
      </c>
      <c r="C5" s="129" t="s">
        <v>0</v>
      </c>
      <c r="D5" s="129" t="s">
        <v>1</v>
      </c>
      <c r="E5" s="129" t="s">
        <v>2</v>
      </c>
      <c r="F5" s="129" t="s">
        <v>3</v>
      </c>
      <c r="G5" s="129" t="s">
        <v>4</v>
      </c>
      <c r="H5" s="130" t="s">
        <v>5</v>
      </c>
      <c r="I5" s="130" t="s">
        <v>278</v>
      </c>
      <c r="J5" s="131" t="s">
        <v>114</v>
      </c>
      <c r="K5" s="131" t="s">
        <v>269</v>
      </c>
      <c r="L5" s="131" t="s">
        <v>122</v>
      </c>
      <c r="M5" s="131" t="s">
        <v>115</v>
      </c>
      <c r="N5" s="131" t="s">
        <v>270</v>
      </c>
      <c r="O5" s="131" t="s">
        <v>123</v>
      </c>
      <c r="P5" s="132" t="s">
        <v>271</v>
      </c>
      <c r="Q5" s="133" t="s">
        <v>272</v>
      </c>
      <c r="R5" s="134" t="s">
        <v>273</v>
      </c>
      <c r="S5" s="134" t="s">
        <v>274</v>
      </c>
      <c r="T5" s="134" t="s">
        <v>275</v>
      </c>
      <c r="U5" s="134" t="s">
        <v>124</v>
      </c>
      <c r="V5" s="134" t="s">
        <v>125</v>
      </c>
      <c r="W5" s="134" t="s">
        <v>126</v>
      </c>
      <c r="X5" s="129" t="s">
        <v>127</v>
      </c>
      <c r="Y5" s="129" t="s">
        <v>128</v>
      </c>
      <c r="Z5" s="135" t="s">
        <v>116</v>
      </c>
      <c r="AA5" s="129" t="s">
        <v>117</v>
      </c>
      <c r="AB5" s="136" t="s">
        <v>129</v>
      </c>
      <c r="AC5" s="129" t="s">
        <v>130</v>
      </c>
      <c r="AD5" s="137"/>
      <c r="AE5" s="129" t="s">
        <v>276</v>
      </c>
      <c r="AG5" s="129" t="s">
        <v>0</v>
      </c>
      <c r="AH5" s="129" t="s">
        <v>1</v>
      </c>
      <c r="AI5" s="129" t="s">
        <v>2</v>
      </c>
      <c r="AJ5" s="129" t="s">
        <v>3</v>
      </c>
      <c r="AK5" s="129" t="s">
        <v>4</v>
      </c>
      <c r="AL5" s="130" t="s">
        <v>5</v>
      </c>
      <c r="AM5" s="130" t="s">
        <v>278</v>
      </c>
      <c r="AN5" s="131" t="s">
        <v>114</v>
      </c>
      <c r="AO5" s="131" t="s">
        <v>269</v>
      </c>
      <c r="AP5" s="131" t="s">
        <v>122</v>
      </c>
      <c r="AQ5" s="131" t="s">
        <v>115</v>
      </c>
      <c r="AR5" s="131" t="s">
        <v>281</v>
      </c>
      <c r="AS5" s="131" t="s">
        <v>123</v>
      </c>
      <c r="AT5" s="132" t="s">
        <v>271</v>
      </c>
      <c r="AU5" s="133" t="s">
        <v>272</v>
      </c>
      <c r="AV5" s="134" t="s">
        <v>275</v>
      </c>
      <c r="AW5" s="134" t="s">
        <v>124</v>
      </c>
      <c r="AX5" s="134" t="s">
        <v>125</v>
      </c>
      <c r="AY5" s="129" t="s">
        <v>127</v>
      </c>
      <c r="AZ5" s="129" t="s">
        <v>116</v>
      </c>
      <c r="BA5" s="129" t="s">
        <v>117</v>
      </c>
    </row>
    <row r="6" spans="1:53" x14ac:dyDescent="0.25">
      <c r="A6" s="4" t="s">
        <v>8</v>
      </c>
      <c r="B6" s="11">
        <f t="shared" ref="B6:B37" si="0">DATE(C6,D6,E6)+TIME(F6,G6,H6)</f>
        <v>44933.499340277776</v>
      </c>
      <c r="C6" s="58">
        <v>2023</v>
      </c>
      <c r="D6" s="58">
        <v>1</v>
      </c>
      <c r="E6" s="58">
        <v>7</v>
      </c>
      <c r="F6" s="58">
        <v>11</v>
      </c>
      <c r="G6" s="58">
        <v>59</v>
      </c>
      <c r="H6" s="57">
        <v>3.6</v>
      </c>
      <c r="I6" s="57">
        <v>0.1</v>
      </c>
      <c r="J6" s="56">
        <v>51.83</v>
      </c>
      <c r="K6" s="56"/>
      <c r="L6" s="56">
        <v>0.01</v>
      </c>
      <c r="M6" s="56">
        <v>101.21</v>
      </c>
      <c r="N6" s="56"/>
      <c r="O6" s="56">
        <v>0.01</v>
      </c>
      <c r="P6" s="58">
        <v>23</v>
      </c>
      <c r="Q6" s="58">
        <v>3</v>
      </c>
      <c r="R6" s="57">
        <v>9.9</v>
      </c>
      <c r="S6" s="103">
        <v>0.2</v>
      </c>
      <c r="T6" s="114"/>
      <c r="U6" s="114">
        <f t="shared" ref="U6:U37" si="1">(R6-4)/1.8</f>
        <v>3.2777777777777777</v>
      </c>
      <c r="V6" s="114">
        <v>3.3</v>
      </c>
      <c r="W6" s="92">
        <v>31</v>
      </c>
      <c r="X6" s="95" t="s">
        <v>6</v>
      </c>
      <c r="Y6" s="95"/>
      <c r="Z6" s="115"/>
      <c r="AA6" s="115" t="s">
        <v>196</v>
      </c>
      <c r="AB6" s="93" t="s">
        <v>229</v>
      </c>
      <c r="AC6" s="89">
        <v>1</v>
      </c>
      <c r="AE6" s="39">
        <f t="shared" ref="AE6:AE37" si="2">POWER(10,11.8+1.5*V6)</f>
        <v>5.6234132519035104E+16</v>
      </c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70"/>
      <c r="AW6" s="70"/>
      <c r="AX6" s="70"/>
      <c r="AY6" s="116"/>
      <c r="AZ6" s="116"/>
      <c r="BA6" s="116"/>
    </row>
    <row r="7" spans="1:53" x14ac:dyDescent="0.25">
      <c r="A7" s="4" t="s">
        <v>9</v>
      </c>
      <c r="B7" s="11">
        <f t="shared" si="0"/>
        <v>44935.656192129631</v>
      </c>
      <c r="C7" s="58">
        <v>2023</v>
      </c>
      <c r="D7" s="58">
        <v>1</v>
      </c>
      <c r="E7" s="58">
        <v>9</v>
      </c>
      <c r="F7" s="58">
        <v>15</v>
      </c>
      <c r="G7" s="58">
        <v>44</v>
      </c>
      <c r="H7" s="57">
        <v>55.6</v>
      </c>
      <c r="I7" s="57">
        <v>0.1</v>
      </c>
      <c r="J7" s="56">
        <v>51.3</v>
      </c>
      <c r="K7" s="56"/>
      <c r="L7" s="56">
        <v>0.01</v>
      </c>
      <c r="M7" s="56">
        <v>100.36</v>
      </c>
      <c r="N7" s="56"/>
      <c r="O7" s="56">
        <v>0.01</v>
      </c>
      <c r="P7" s="58"/>
      <c r="Q7" s="58"/>
      <c r="R7" s="57">
        <v>9.8000000000000007</v>
      </c>
      <c r="S7" s="103">
        <v>0.2</v>
      </c>
      <c r="T7" s="114"/>
      <c r="U7" s="114">
        <f t="shared" si="1"/>
        <v>3.2222222222222223</v>
      </c>
      <c r="V7" s="114">
        <v>3.2</v>
      </c>
      <c r="W7" s="92">
        <v>32</v>
      </c>
      <c r="X7" s="95" t="s">
        <v>6</v>
      </c>
      <c r="Y7" s="95"/>
      <c r="Z7" s="116" t="s">
        <v>202</v>
      </c>
      <c r="AA7" s="115" t="s">
        <v>196</v>
      </c>
      <c r="AB7" s="93"/>
      <c r="AC7" s="89"/>
      <c r="AE7" s="39">
        <f t="shared" si="2"/>
        <v>3.981071705534992E+16</v>
      </c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70"/>
      <c r="AW7" s="70"/>
      <c r="AX7" s="70"/>
      <c r="AY7" s="116"/>
      <c r="AZ7" s="116"/>
      <c r="BA7" s="116"/>
    </row>
    <row r="8" spans="1:53" x14ac:dyDescent="0.25">
      <c r="A8" s="4" t="s">
        <v>11</v>
      </c>
      <c r="B8" s="11">
        <f t="shared" si="0"/>
        <v>44938.314120370371</v>
      </c>
      <c r="C8" s="58">
        <v>2023</v>
      </c>
      <c r="D8" s="58">
        <v>1</v>
      </c>
      <c r="E8" s="58">
        <v>12</v>
      </c>
      <c r="F8" s="58">
        <v>7</v>
      </c>
      <c r="G8" s="58">
        <v>32</v>
      </c>
      <c r="H8" s="57">
        <v>20.2</v>
      </c>
      <c r="I8" s="57">
        <v>0.1</v>
      </c>
      <c r="J8" s="56">
        <v>54.49</v>
      </c>
      <c r="K8" s="56"/>
      <c r="L8" s="56">
        <v>0.01</v>
      </c>
      <c r="M8" s="56">
        <v>112.72</v>
      </c>
      <c r="N8" s="56"/>
      <c r="O8" s="56">
        <v>0.01</v>
      </c>
      <c r="P8" s="58">
        <v>6</v>
      </c>
      <c r="Q8" s="58">
        <v>8</v>
      </c>
      <c r="R8" s="57">
        <v>9.8000000000000007</v>
      </c>
      <c r="S8" s="103">
        <v>0.2</v>
      </c>
      <c r="T8" s="114"/>
      <c r="U8" s="114">
        <f t="shared" si="1"/>
        <v>3.2222222222222223</v>
      </c>
      <c r="V8" s="114">
        <v>3.2</v>
      </c>
      <c r="W8" s="92">
        <v>28</v>
      </c>
      <c r="X8" s="95" t="s">
        <v>6</v>
      </c>
      <c r="Y8" s="95"/>
      <c r="Z8" s="115"/>
      <c r="AA8" s="115" t="s">
        <v>196</v>
      </c>
      <c r="AB8" s="93"/>
      <c r="AC8" s="89"/>
      <c r="AE8" s="39">
        <f t="shared" si="2"/>
        <v>3.981071705534992E+16</v>
      </c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70"/>
      <c r="AW8" s="70"/>
      <c r="AX8" s="70"/>
      <c r="AY8" s="116"/>
      <c r="AZ8" s="116"/>
      <c r="BA8" s="116"/>
    </row>
    <row r="9" spans="1:53" ht="33.75" x14ac:dyDescent="0.25">
      <c r="A9" s="4" t="s">
        <v>12</v>
      </c>
      <c r="B9" s="11">
        <f t="shared" si="0"/>
        <v>44939.339421296296</v>
      </c>
      <c r="C9" s="58">
        <v>2023</v>
      </c>
      <c r="D9" s="58">
        <v>1</v>
      </c>
      <c r="E9" s="58">
        <v>13</v>
      </c>
      <c r="F9" s="58">
        <v>8</v>
      </c>
      <c r="G9" s="58">
        <v>8</v>
      </c>
      <c r="H9" s="57">
        <v>46</v>
      </c>
      <c r="I9" s="57">
        <v>0.1</v>
      </c>
      <c r="J9" s="56">
        <v>53.75</v>
      </c>
      <c r="K9" s="56"/>
      <c r="L9" s="56">
        <v>0.01</v>
      </c>
      <c r="M9" s="56">
        <v>107.91</v>
      </c>
      <c r="N9" s="56"/>
      <c r="O9" s="56">
        <v>0.01</v>
      </c>
      <c r="P9" s="58">
        <v>11</v>
      </c>
      <c r="Q9" s="58">
        <v>2</v>
      </c>
      <c r="R9" s="57">
        <v>11.2</v>
      </c>
      <c r="S9" s="103">
        <v>0.2</v>
      </c>
      <c r="T9" s="114"/>
      <c r="U9" s="114">
        <f t="shared" si="1"/>
        <v>3.9999999999999996</v>
      </c>
      <c r="V9" s="114">
        <v>4</v>
      </c>
      <c r="W9" s="92">
        <v>39</v>
      </c>
      <c r="X9" s="95" t="s">
        <v>6</v>
      </c>
      <c r="Y9" s="95"/>
      <c r="Z9" s="116" t="s">
        <v>203</v>
      </c>
      <c r="AA9" s="115" t="s">
        <v>196</v>
      </c>
      <c r="AB9" s="93" t="s">
        <v>230</v>
      </c>
      <c r="AC9" s="89">
        <v>2</v>
      </c>
      <c r="AD9" s="8"/>
      <c r="AE9" s="39">
        <f t="shared" si="2"/>
        <v>6.3095734448019802E+17</v>
      </c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70"/>
      <c r="AW9" s="70"/>
      <c r="AX9" s="70"/>
      <c r="AY9" s="116"/>
      <c r="AZ9" s="116"/>
      <c r="BA9" s="116"/>
    </row>
    <row r="10" spans="1:53" x14ac:dyDescent="0.25">
      <c r="A10" s="4" t="s">
        <v>13</v>
      </c>
      <c r="B10" s="11">
        <f t="shared" si="0"/>
        <v>44940.165509259263</v>
      </c>
      <c r="C10" s="58">
        <v>2023</v>
      </c>
      <c r="D10" s="58">
        <v>1</v>
      </c>
      <c r="E10" s="58">
        <v>14</v>
      </c>
      <c r="F10" s="58">
        <v>3</v>
      </c>
      <c r="G10" s="58">
        <v>58</v>
      </c>
      <c r="H10" s="57">
        <v>20.2</v>
      </c>
      <c r="I10" s="57">
        <v>0.1</v>
      </c>
      <c r="J10" s="56">
        <v>54.92</v>
      </c>
      <c r="K10" s="56"/>
      <c r="L10" s="56">
        <v>0.01</v>
      </c>
      <c r="M10" s="56">
        <v>109.44</v>
      </c>
      <c r="N10" s="56"/>
      <c r="O10" s="56">
        <v>0.02</v>
      </c>
      <c r="P10" s="58"/>
      <c r="Q10" s="58"/>
      <c r="R10" s="57">
        <v>9.3000000000000007</v>
      </c>
      <c r="S10" s="103">
        <v>0.2</v>
      </c>
      <c r="T10" s="114"/>
      <c r="U10" s="114">
        <f t="shared" si="1"/>
        <v>2.9444444444444446</v>
      </c>
      <c r="V10" s="114">
        <v>2.9</v>
      </c>
      <c r="W10" s="92">
        <v>29</v>
      </c>
      <c r="X10" s="95" t="s">
        <v>6</v>
      </c>
      <c r="Y10" s="95"/>
      <c r="Z10" s="116" t="s">
        <v>203</v>
      </c>
      <c r="AA10" s="115" t="s">
        <v>196</v>
      </c>
      <c r="AB10" s="93"/>
      <c r="AC10" s="89"/>
      <c r="AE10" s="39">
        <f t="shared" si="2"/>
        <v>1.4125375446227572E+16</v>
      </c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70"/>
      <c r="AW10" s="70"/>
      <c r="AX10" s="70"/>
      <c r="AY10" s="116"/>
      <c r="AZ10" s="116"/>
      <c r="BA10" s="116"/>
    </row>
    <row r="11" spans="1:53" ht="45" x14ac:dyDescent="0.25">
      <c r="A11" s="4" t="s">
        <v>15</v>
      </c>
      <c r="B11" s="11">
        <f t="shared" si="0"/>
        <v>44940.319097222222</v>
      </c>
      <c r="C11" s="58">
        <v>2023</v>
      </c>
      <c r="D11" s="58">
        <v>1</v>
      </c>
      <c r="E11" s="58">
        <v>14</v>
      </c>
      <c r="F11" s="58">
        <v>7</v>
      </c>
      <c r="G11" s="58">
        <v>39</v>
      </c>
      <c r="H11" s="57">
        <v>30.7</v>
      </c>
      <c r="I11" s="57">
        <v>0.3</v>
      </c>
      <c r="J11" s="56">
        <v>51.1</v>
      </c>
      <c r="K11" s="56"/>
      <c r="L11" s="56">
        <v>0.02</v>
      </c>
      <c r="M11" s="56">
        <v>99.96</v>
      </c>
      <c r="N11" s="56"/>
      <c r="O11" s="56">
        <v>0.02</v>
      </c>
      <c r="P11" s="58"/>
      <c r="Q11" s="58"/>
      <c r="R11" s="57">
        <v>13.5</v>
      </c>
      <c r="S11" s="103">
        <v>0.2</v>
      </c>
      <c r="T11" s="114">
        <v>5.5</v>
      </c>
      <c r="U11" s="114">
        <f t="shared" si="1"/>
        <v>5.2777777777777777</v>
      </c>
      <c r="V11" s="114">
        <v>5.3</v>
      </c>
      <c r="W11" s="92">
        <v>35</v>
      </c>
      <c r="X11" s="95" t="s">
        <v>6</v>
      </c>
      <c r="Y11" s="15" t="s">
        <v>113</v>
      </c>
      <c r="Z11" s="115"/>
      <c r="AA11" s="115" t="s">
        <v>196</v>
      </c>
      <c r="AB11" s="93" t="s">
        <v>231</v>
      </c>
      <c r="AC11" s="89">
        <v>3</v>
      </c>
      <c r="AD11" s="8"/>
      <c r="AE11" s="39">
        <f t="shared" si="2"/>
        <v>5.6234132519035085E+19</v>
      </c>
      <c r="AG11" s="104">
        <v>2023</v>
      </c>
      <c r="AH11" s="104">
        <v>1</v>
      </c>
      <c r="AI11" s="104">
        <v>14</v>
      </c>
      <c r="AJ11" s="104">
        <v>7</v>
      </c>
      <c r="AK11" s="104">
        <v>39</v>
      </c>
      <c r="AL11" s="103">
        <v>25.5</v>
      </c>
      <c r="AM11" s="103">
        <v>2.5</v>
      </c>
      <c r="AN11" s="102">
        <v>51.017000000000003</v>
      </c>
      <c r="AO11" s="104">
        <v>2</v>
      </c>
      <c r="AP11" s="102">
        <v>1.7999999999999999E-2</v>
      </c>
      <c r="AQ11" s="102">
        <v>99.816000000000003</v>
      </c>
      <c r="AR11" s="104">
        <v>1</v>
      </c>
      <c r="AS11" s="101">
        <v>1.4E-2</v>
      </c>
      <c r="AT11" s="104">
        <v>9</v>
      </c>
      <c r="AU11" s="104" t="s">
        <v>118</v>
      </c>
      <c r="AV11" s="114">
        <v>5.5</v>
      </c>
      <c r="AW11" s="114">
        <f>0.994*AV11-0.123</f>
        <v>5.3439999999999994</v>
      </c>
      <c r="AX11" s="89">
        <v>5.3</v>
      </c>
      <c r="AY11" s="100" t="s">
        <v>113</v>
      </c>
      <c r="AZ11" s="99" t="s">
        <v>134</v>
      </c>
      <c r="BA11" s="115" t="s">
        <v>196</v>
      </c>
    </row>
    <row r="12" spans="1:53" x14ac:dyDescent="0.25">
      <c r="A12" s="4" t="s">
        <v>16</v>
      </c>
      <c r="B12" s="11">
        <f t="shared" si="0"/>
        <v>44940.704004629632</v>
      </c>
      <c r="C12" s="58">
        <v>2023</v>
      </c>
      <c r="D12" s="58">
        <v>1</v>
      </c>
      <c r="E12" s="58">
        <v>14</v>
      </c>
      <c r="F12" s="58">
        <v>16</v>
      </c>
      <c r="G12" s="58">
        <v>53</v>
      </c>
      <c r="H12" s="57">
        <v>46.1</v>
      </c>
      <c r="I12" s="57">
        <v>0.2</v>
      </c>
      <c r="J12" s="56">
        <v>51.09</v>
      </c>
      <c r="K12" s="56"/>
      <c r="L12" s="56">
        <v>0.01</v>
      </c>
      <c r="M12" s="56">
        <v>99.99</v>
      </c>
      <c r="N12" s="56"/>
      <c r="O12" s="56">
        <v>0.01</v>
      </c>
      <c r="P12" s="58"/>
      <c r="Q12" s="58"/>
      <c r="R12" s="57">
        <v>11.3</v>
      </c>
      <c r="S12" s="103">
        <v>0.2</v>
      </c>
      <c r="T12" s="114">
        <v>4.5</v>
      </c>
      <c r="U12" s="114">
        <f t="shared" si="1"/>
        <v>4.0555555555555562</v>
      </c>
      <c r="V12" s="114">
        <v>4.0999999999999996</v>
      </c>
      <c r="W12" s="92">
        <v>30</v>
      </c>
      <c r="X12" s="95" t="s">
        <v>6</v>
      </c>
      <c r="Y12" s="15" t="s">
        <v>113</v>
      </c>
      <c r="Z12" s="115"/>
      <c r="AA12" s="115" t="s">
        <v>196</v>
      </c>
      <c r="AB12" s="93"/>
      <c r="AC12" s="89"/>
      <c r="AE12" s="39">
        <f t="shared" si="2"/>
        <v>8.9125093813374464E+17</v>
      </c>
      <c r="AG12" s="104">
        <v>2023</v>
      </c>
      <c r="AH12" s="104">
        <v>1</v>
      </c>
      <c r="AI12" s="104">
        <v>14</v>
      </c>
      <c r="AJ12" s="104">
        <v>16</v>
      </c>
      <c r="AK12" s="104">
        <v>53</v>
      </c>
      <c r="AL12" s="103">
        <v>40.799999999999997</v>
      </c>
      <c r="AM12" s="103">
        <v>2.1</v>
      </c>
      <c r="AN12" s="102">
        <v>51.040999999999997</v>
      </c>
      <c r="AO12" s="104">
        <v>2</v>
      </c>
      <c r="AP12" s="102">
        <v>1.7999999999999999E-2</v>
      </c>
      <c r="AQ12" s="102">
        <v>99.878</v>
      </c>
      <c r="AR12" s="104">
        <v>1</v>
      </c>
      <c r="AS12" s="101">
        <v>1.4E-2</v>
      </c>
      <c r="AT12" s="104">
        <v>9</v>
      </c>
      <c r="AU12" s="104" t="s">
        <v>118</v>
      </c>
      <c r="AV12" s="114">
        <v>4.5</v>
      </c>
      <c r="AW12" s="114">
        <f>0.994*AV12-0.123</f>
        <v>4.3499999999999996</v>
      </c>
      <c r="AX12" s="89">
        <v>4.4000000000000004</v>
      </c>
      <c r="AY12" s="100" t="s">
        <v>113</v>
      </c>
      <c r="AZ12" s="99" t="s">
        <v>134</v>
      </c>
      <c r="BA12" s="115" t="s">
        <v>196</v>
      </c>
    </row>
    <row r="13" spans="1:53" x14ac:dyDescent="0.25">
      <c r="A13" s="4" t="s">
        <v>17</v>
      </c>
      <c r="B13" s="11">
        <f t="shared" si="0"/>
        <v>44941.93408564815</v>
      </c>
      <c r="C13" s="58">
        <v>2023</v>
      </c>
      <c r="D13" s="58">
        <v>1</v>
      </c>
      <c r="E13" s="58">
        <v>15</v>
      </c>
      <c r="F13" s="58">
        <v>22</v>
      </c>
      <c r="G13" s="58">
        <v>25</v>
      </c>
      <c r="H13" s="57">
        <v>5.3</v>
      </c>
      <c r="I13" s="57">
        <v>0.2</v>
      </c>
      <c r="J13" s="56">
        <v>51.07</v>
      </c>
      <c r="K13" s="56"/>
      <c r="L13" s="56">
        <v>0.01</v>
      </c>
      <c r="M13" s="56">
        <v>99.96</v>
      </c>
      <c r="N13" s="56"/>
      <c r="O13" s="56">
        <v>0.01</v>
      </c>
      <c r="P13" s="58"/>
      <c r="Q13" s="58"/>
      <c r="R13" s="57">
        <v>9.8000000000000007</v>
      </c>
      <c r="S13" s="103">
        <v>0.2</v>
      </c>
      <c r="T13" s="114">
        <v>3.9</v>
      </c>
      <c r="U13" s="114">
        <f t="shared" si="1"/>
        <v>3.2222222222222223</v>
      </c>
      <c r="V13" s="114">
        <v>3.2</v>
      </c>
      <c r="W13" s="92">
        <v>26</v>
      </c>
      <c r="X13" s="95" t="s">
        <v>6</v>
      </c>
      <c r="Y13" s="15" t="s">
        <v>113</v>
      </c>
      <c r="Z13" s="115"/>
      <c r="AA13" s="115" t="s">
        <v>196</v>
      </c>
      <c r="AB13" s="93"/>
      <c r="AC13" s="89"/>
      <c r="AE13" s="39">
        <f t="shared" si="2"/>
        <v>3.981071705534992E+16</v>
      </c>
      <c r="AG13" s="104">
        <v>2023</v>
      </c>
      <c r="AH13" s="104">
        <v>1</v>
      </c>
      <c r="AI13" s="104">
        <v>15</v>
      </c>
      <c r="AJ13" s="104">
        <v>22</v>
      </c>
      <c r="AK13" s="104">
        <v>25</v>
      </c>
      <c r="AL13" s="103">
        <v>0.4</v>
      </c>
      <c r="AM13" s="103">
        <v>1.7</v>
      </c>
      <c r="AN13" s="102">
        <v>51.054000000000002</v>
      </c>
      <c r="AO13" s="104">
        <v>2</v>
      </c>
      <c r="AP13" s="102">
        <v>1.7999999999999999E-2</v>
      </c>
      <c r="AQ13" s="102">
        <v>99.953999999999994</v>
      </c>
      <c r="AR13" s="104">
        <v>1</v>
      </c>
      <c r="AS13" s="101">
        <v>1.4E-2</v>
      </c>
      <c r="AT13" s="104">
        <v>9</v>
      </c>
      <c r="AU13" s="104" t="s">
        <v>118</v>
      </c>
      <c r="AV13" s="114">
        <v>3.9</v>
      </c>
      <c r="AW13" s="114">
        <f>0.994*AV13-0.123</f>
        <v>3.7535999999999996</v>
      </c>
      <c r="AX13" s="89">
        <v>3.8</v>
      </c>
      <c r="AY13" s="100" t="s">
        <v>113</v>
      </c>
      <c r="AZ13" s="99" t="s">
        <v>134</v>
      </c>
      <c r="BA13" s="115" t="s">
        <v>196</v>
      </c>
    </row>
    <row r="14" spans="1:53" x14ac:dyDescent="0.25">
      <c r="A14" s="4" t="s">
        <v>19</v>
      </c>
      <c r="B14" s="11">
        <f t="shared" si="0"/>
        <v>44944.918333333335</v>
      </c>
      <c r="C14" s="58">
        <v>2023</v>
      </c>
      <c r="D14" s="58">
        <v>1</v>
      </c>
      <c r="E14" s="58">
        <v>18</v>
      </c>
      <c r="F14" s="58">
        <v>22</v>
      </c>
      <c r="G14" s="58">
        <v>2</v>
      </c>
      <c r="H14" s="57">
        <v>24.5</v>
      </c>
      <c r="I14" s="57">
        <v>0.1</v>
      </c>
      <c r="J14" s="56">
        <v>52.94</v>
      </c>
      <c r="K14" s="56"/>
      <c r="L14" s="56">
        <v>0.01</v>
      </c>
      <c r="M14" s="56">
        <v>106.97</v>
      </c>
      <c r="N14" s="56"/>
      <c r="O14" s="56">
        <v>0.01</v>
      </c>
      <c r="P14" s="58">
        <v>23</v>
      </c>
      <c r="Q14" s="58">
        <v>2</v>
      </c>
      <c r="R14" s="57">
        <v>9.1</v>
      </c>
      <c r="S14" s="103">
        <v>0.3</v>
      </c>
      <c r="T14" s="114"/>
      <c r="U14" s="114">
        <f t="shared" si="1"/>
        <v>2.833333333333333</v>
      </c>
      <c r="V14" s="114">
        <v>2.8</v>
      </c>
      <c r="W14" s="92">
        <v>33</v>
      </c>
      <c r="X14" s="95" t="s">
        <v>6</v>
      </c>
      <c r="Y14" s="95"/>
      <c r="Z14" s="115"/>
      <c r="AA14" s="115" t="s">
        <v>196</v>
      </c>
      <c r="AB14" s="93"/>
      <c r="AC14" s="89"/>
      <c r="AE14" s="39">
        <f t="shared" si="2"/>
        <v>1E+16</v>
      </c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70"/>
      <c r="AW14" s="70"/>
      <c r="AX14" s="70"/>
      <c r="AY14" s="116"/>
      <c r="AZ14" s="116"/>
      <c r="BA14" s="116"/>
    </row>
    <row r="15" spans="1:53" x14ac:dyDescent="0.25">
      <c r="A15" s="4" t="s">
        <v>20</v>
      </c>
      <c r="B15" s="11">
        <f t="shared" si="0"/>
        <v>44946.167951388888</v>
      </c>
      <c r="C15" s="58">
        <v>2023</v>
      </c>
      <c r="D15" s="58">
        <v>1</v>
      </c>
      <c r="E15" s="58">
        <v>20</v>
      </c>
      <c r="F15" s="58">
        <v>4</v>
      </c>
      <c r="G15" s="58">
        <v>1</v>
      </c>
      <c r="H15" s="57">
        <v>51.1</v>
      </c>
      <c r="I15" s="57">
        <v>0.1</v>
      </c>
      <c r="J15" s="56">
        <v>56.1</v>
      </c>
      <c r="K15" s="56"/>
      <c r="L15" s="56">
        <v>0.01</v>
      </c>
      <c r="M15" s="56">
        <v>113.78</v>
      </c>
      <c r="N15" s="56"/>
      <c r="O15" s="56">
        <v>0.01</v>
      </c>
      <c r="P15" s="58">
        <v>9</v>
      </c>
      <c r="Q15" s="58">
        <v>2</v>
      </c>
      <c r="R15" s="57">
        <v>9.4</v>
      </c>
      <c r="S15" s="103">
        <v>0.2</v>
      </c>
      <c r="T15" s="114"/>
      <c r="U15" s="114">
        <f t="shared" si="1"/>
        <v>3</v>
      </c>
      <c r="V15" s="114">
        <v>3</v>
      </c>
      <c r="W15" s="92">
        <v>20</v>
      </c>
      <c r="X15" s="95" t="s">
        <v>6</v>
      </c>
      <c r="Y15" s="95"/>
      <c r="Z15" s="115"/>
      <c r="AA15" s="115" t="s">
        <v>196</v>
      </c>
      <c r="AB15" s="93"/>
      <c r="AC15" s="89"/>
      <c r="AE15" s="39">
        <f t="shared" si="2"/>
        <v>1.9952623149688948E+16</v>
      </c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70"/>
      <c r="AW15" s="70"/>
      <c r="AX15" s="70"/>
      <c r="AY15" s="116"/>
      <c r="AZ15" s="116"/>
      <c r="BA15" s="116"/>
    </row>
    <row r="16" spans="1:53" x14ac:dyDescent="0.25">
      <c r="A16" s="4" t="s">
        <v>21</v>
      </c>
      <c r="B16" s="11">
        <f t="shared" si="0"/>
        <v>44946.547905092593</v>
      </c>
      <c r="C16" s="58">
        <v>2023</v>
      </c>
      <c r="D16" s="58">
        <v>1</v>
      </c>
      <c r="E16" s="58">
        <v>20</v>
      </c>
      <c r="F16" s="58">
        <v>13</v>
      </c>
      <c r="G16" s="58">
        <v>8</v>
      </c>
      <c r="H16" s="57">
        <v>59.5</v>
      </c>
      <c r="I16" s="57">
        <v>0.2</v>
      </c>
      <c r="J16" s="56">
        <v>51.08</v>
      </c>
      <c r="K16" s="56"/>
      <c r="L16" s="56">
        <v>0.01</v>
      </c>
      <c r="M16" s="56">
        <v>99.96</v>
      </c>
      <c r="N16" s="56"/>
      <c r="O16" s="56">
        <v>0.01</v>
      </c>
      <c r="P16" s="58"/>
      <c r="Q16" s="58"/>
      <c r="R16" s="57">
        <v>11.3</v>
      </c>
      <c r="S16" s="103">
        <v>0.1</v>
      </c>
      <c r="T16" s="114">
        <v>4.5</v>
      </c>
      <c r="U16" s="114">
        <f t="shared" si="1"/>
        <v>4.0555555555555562</v>
      </c>
      <c r="V16" s="114">
        <v>4.0999999999999996</v>
      </c>
      <c r="W16" s="92">
        <v>35</v>
      </c>
      <c r="X16" s="95" t="s">
        <v>6</v>
      </c>
      <c r="Y16" s="15" t="s">
        <v>113</v>
      </c>
      <c r="Z16" s="115"/>
      <c r="AA16" s="115" t="s">
        <v>196</v>
      </c>
      <c r="AB16" s="93" t="s">
        <v>232</v>
      </c>
      <c r="AC16" s="89">
        <v>4</v>
      </c>
      <c r="AE16" s="39">
        <f t="shared" si="2"/>
        <v>8.9125093813374464E+17</v>
      </c>
      <c r="AG16" s="104">
        <v>2023</v>
      </c>
      <c r="AH16" s="104">
        <v>1</v>
      </c>
      <c r="AI16" s="104">
        <v>20</v>
      </c>
      <c r="AJ16" s="104">
        <v>13</v>
      </c>
      <c r="AK16" s="104">
        <v>8</v>
      </c>
      <c r="AL16" s="103">
        <v>55.9</v>
      </c>
      <c r="AM16" s="103">
        <v>1.5</v>
      </c>
      <c r="AN16" s="102">
        <v>51.076999999999998</v>
      </c>
      <c r="AO16" s="104">
        <v>3</v>
      </c>
      <c r="AP16" s="102">
        <v>2.7E-2</v>
      </c>
      <c r="AQ16" s="102">
        <v>99.918000000000006</v>
      </c>
      <c r="AR16" s="104">
        <v>1</v>
      </c>
      <c r="AS16" s="101">
        <v>1.4E-2</v>
      </c>
      <c r="AT16" s="104">
        <v>10</v>
      </c>
      <c r="AU16" s="104" t="s">
        <v>118</v>
      </c>
      <c r="AV16" s="114">
        <v>4.5</v>
      </c>
      <c r="AW16" s="114">
        <f>0.994*AV16-0.123</f>
        <v>4.3499999999999996</v>
      </c>
      <c r="AX16" s="89">
        <v>4.4000000000000004</v>
      </c>
      <c r="AY16" s="100" t="s">
        <v>113</v>
      </c>
      <c r="AZ16" s="99" t="s">
        <v>134</v>
      </c>
      <c r="BA16" s="115" t="s">
        <v>196</v>
      </c>
    </row>
    <row r="17" spans="1:53" x14ac:dyDescent="0.25">
      <c r="A17" s="4" t="s">
        <v>22</v>
      </c>
      <c r="B17" s="11">
        <f t="shared" si="0"/>
        <v>44946.792870370373</v>
      </c>
      <c r="C17" s="58">
        <v>2023</v>
      </c>
      <c r="D17" s="58">
        <v>1</v>
      </c>
      <c r="E17" s="58">
        <v>20</v>
      </c>
      <c r="F17" s="58">
        <v>19</v>
      </c>
      <c r="G17" s="58">
        <v>1</v>
      </c>
      <c r="H17" s="57">
        <v>44.3</v>
      </c>
      <c r="I17" s="57">
        <v>0.2</v>
      </c>
      <c r="J17" s="56">
        <v>52.94</v>
      </c>
      <c r="K17" s="56"/>
      <c r="L17" s="56">
        <v>0.01</v>
      </c>
      <c r="M17" s="56">
        <v>106.97</v>
      </c>
      <c r="N17" s="56"/>
      <c r="O17" s="56">
        <v>0.02</v>
      </c>
      <c r="P17" s="58">
        <v>23</v>
      </c>
      <c r="Q17" s="58">
        <v>3</v>
      </c>
      <c r="R17" s="57">
        <v>9.1</v>
      </c>
      <c r="S17" s="103">
        <v>0.2</v>
      </c>
      <c r="T17" s="114"/>
      <c r="U17" s="114">
        <f t="shared" si="1"/>
        <v>2.833333333333333</v>
      </c>
      <c r="V17" s="114">
        <v>2.8</v>
      </c>
      <c r="W17" s="92">
        <v>33</v>
      </c>
      <c r="X17" s="95" t="s">
        <v>6</v>
      </c>
      <c r="Y17" s="95"/>
      <c r="Z17" s="116" t="s">
        <v>203</v>
      </c>
      <c r="AA17" s="115" t="s">
        <v>196</v>
      </c>
      <c r="AB17" s="93"/>
      <c r="AC17" s="89"/>
      <c r="AE17" s="39">
        <f t="shared" si="2"/>
        <v>1E+16</v>
      </c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70"/>
      <c r="AW17" s="70"/>
      <c r="AX17" s="70"/>
      <c r="AY17" s="116"/>
      <c r="AZ17" s="116"/>
      <c r="BA17" s="116"/>
    </row>
    <row r="18" spans="1:53" x14ac:dyDescent="0.25">
      <c r="A18" s="4" t="s">
        <v>23</v>
      </c>
      <c r="B18" s="11">
        <f t="shared" si="0"/>
        <v>44947.328414351854</v>
      </c>
      <c r="C18" s="58">
        <v>2023</v>
      </c>
      <c r="D18" s="58">
        <v>1</v>
      </c>
      <c r="E18" s="58">
        <v>21</v>
      </c>
      <c r="F18" s="58">
        <v>7</v>
      </c>
      <c r="G18" s="58">
        <v>52</v>
      </c>
      <c r="H18" s="57">
        <v>55.7</v>
      </c>
      <c r="I18" s="57">
        <v>0.2</v>
      </c>
      <c r="J18" s="56">
        <v>51.08</v>
      </c>
      <c r="K18" s="56"/>
      <c r="L18" s="56">
        <v>0.01</v>
      </c>
      <c r="M18" s="56">
        <v>99.97</v>
      </c>
      <c r="N18" s="56"/>
      <c r="O18" s="56">
        <v>0.01</v>
      </c>
      <c r="P18" s="58"/>
      <c r="Q18" s="58"/>
      <c r="R18" s="57">
        <v>10.199999999999999</v>
      </c>
      <c r="S18" s="103">
        <v>0.2</v>
      </c>
      <c r="T18" s="114">
        <v>4.2</v>
      </c>
      <c r="U18" s="114">
        <f t="shared" si="1"/>
        <v>3.4444444444444438</v>
      </c>
      <c r="V18" s="114">
        <v>3.4</v>
      </c>
      <c r="W18" s="92">
        <v>29</v>
      </c>
      <c r="X18" s="95" t="s">
        <v>6</v>
      </c>
      <c r="Y18" s="15" t="s">
        <v>113</v>
      </c>
      <c r="Z18" s="115"/>
      <c r="AA18" s="115" t="s">
        <v>196</v>
      </c>
      <c r="AB18" s="93"/>
      <c r="AC18" s="89"/>
      <c r="AE18" s="39">
        <f t="shared" si="2"/>
        <v>7.9432823472428304E+16</v>
      </c>
      <c r="AG18" s="104">
        <v>2023</v>
      </c>
      <c r="AH18" s="104">
        <v>1</v>
      </c>
      <c r="AI18" s="104">
        <v>21</v>
      </c>
      <c r="AJ18" s="104">
        <v>7</v>
      </c>
      <c r="AK18" s="104">
        <v>52</v>
      </c>
      <c r="AL18" s="103">
        <v>50.1</v>
      </c>
      <c r="AM18" s="103">
        <v>2.2999999999999998</v>
      </c>
      <c r="AN18" s="102">
        <v>51.033999999999999</v>
      </c>
      <c r="AO18" s="104">
        <v>2</v>
      </c>
      <c r="AP18" s="102">
        <v>1.7999999999999999E-2</v>
      </c>
      <c r="AQ18" s="102">
        <v>99.825000000000003</v>
      </c>
      <c r="AR18" s="104">
        <v>1</v>
      </c>
      <c r="AS18" s="101">
        <v>1.4E-2</v>
      </c>
      <c r="AT18" s="104">
        <v>9</v>
      </c>
      <c r="AU18" s="104" t="s">
        <v>118</v>
      </c>
      <c r="AV18" s="114">
        <v>4.2</v>
      </c>
      <c r="AW18" s="114">
        <f>0.994*AV18-0.123</f>
        <v>4.0518000000000001</v>
      </c>
      <c r="AX18" s="89">
        <v>4.0999999999999996</v>
      </c>
      <c r="AY18" s="100" t="s">
        <v>113</v>
      </c>
      <c r="AZ18" s="99" t="s">
        <v>134</v>
      </c>
      <c r="BA18" s="115" t="s">
        <v>196</v>
      </c>
    </row>
    <row r="19" spans="1:53" x14ac:dyDescent="0.25">
      <c r="A19" s="4" t="s">
        <v>24</v>
      </c>
      <c r="B19" s="11">
        <f t="shared" si="0"/>
        <v>44947.548414351855</v>
      </c>
      <c r="C19" s="58">
        <v>2023</v>
      </c>
      <c r="D19" s="58">
        <v>1</v>
      </c>
      <c r="E19" s="58">
        <v>21</v>
      </c>
      <c r="F19" s="58">
        <v>13</v>
      </c>
      <c r="G19" s="58">
        <v>9</v>
      </c>
      <c r="H19" s="57">
        <v>43.9</v>
      </c>
      <c r="I19" s="57">
        <v>0.2</v>
      </c>
      <c r="J19" s="56">
        <v>51.09</v>
      </c>
      <c r="K19" s="56"/>
      <c r="L19" s="56">
        <v>0.01</v>
      </c>
      <c r="M19" s="56">
        <v>99.96</v>
      </c>
      <c r="N19" s="56"/>
      <c r="O19" s="56">
        <v>0.01</v>
      </c>
      <c r="P19" s="58"/>
      <c r="Q19" s="58"/>
      <c r="R19" s="57">
        <v>11.6</v>
      </c>
      <c r="S19" s="103">
        <v>0.1</v>
      </c>
      <c r="T19" s="114">
        <v>4.9000000000000004</v>
      </c>
      <c r="U19" s="114">
        <f t="shared" si="1"/>
        <v>4.2222222222222223</v>
      </c>
      <c r="V19" s="114">
        <v>4.2</v>
      </c>
      <c r="W19" s="92">
        <v>37</v>
      </c>
      <c r="X19" s="95" t="s">
        <v>6</v>
      </c>
      <c r="Y19" s="15" t="s">
        <v>113</v>
      </c>
      <c r="Z19" s="115"/>
      <c r="AA19" s="115" t="s">
        <v>196</v>
      </c>
      <c r="AB19" s="93" t="s">
        <v>233</v>
      </c>
      <c r="AC19" s="89">
        <v>5</v>
      </c>
      <c r="AE19" s="39">
        <f t="shared" si="2"/>
        <v>1.2589254117941732E+18</v>
      </c>
      <c r="AG19" s="104">
        <v>2023</v>
      </c>
      <c r="AH19" s="104">
        <v>1</v>
      </c>
      <c r="AI19" s="104">
        <v>21</v>
      </c>
      <c r="AJ19" s="104">
        <v>13</v>
      </c>
      <c r="AK19" s="104">
        <v>9</v>
      </c>
      <c r="AL19" s="103">
        <v>38.9</v>
      </c>
      <c r="AM19" s="103">
        <v>2.2000000000000002</v>
      </c>
      <c r="AN19" s="102">
        <v>51.048999999999999</v>
      </c>
      <c r="AO19" s="104">
        <v>2</v>
      </c>
      <c r="AP19" s="102">
        <v>1.7999999999999999E-2</v>
      </c>
      <c r="AQ19" s="102">
        <v>99.840999999999994</v>
      </c>
      <c r="AR19" s="104">
        <v>1</v>
      </c>
      <c r="AS19" s="101">
        <v>1.4E-2</v>
      </c>
      <c r="AT19" s="104">
        <v>9</v>
      </c>
      <c r="AU19" s="104" t="s">
        <v>118</v>
      </c>
      <c r="AV19" s="114">
        <v>4.9000000000000004</v>
      </c>
      <c r="AW19" s="114">
        <f>0.994*AV19-0.123</f>
        <v>4.7476000000000003</v>
      </c>
      <c r="AX19" s="89">
        <v>4.7</v>
      </c>
      <c r="AY19" s="100" t="s">
        <v>113</v>
      </c>
      <c r="AZ19" s="99" t="s">
        <v>134</v>
      </c>
      <c r="BA19" s="115" t="s">
        <v>196</v>
      </c>
    </row>
    <row r="20" spans="1:53" x14ac:dyDescent="0.25">
      <c r="A20" s="4" t="s">
        <v>25</v>
      </c>
      <c r="B20" s="11">
        <f t="shared" si="0"/>
        <v>44951.165185185186</v>
      </c>
      <c r="C20" s="58">
        <v>2023</v>
      </c>
      <c r="D20" s="58">
        <v>1</v>
      </c>
      <c r="E20" s="58">
        <v>25</v>
      </c>
      <c r="F20" s="58">
        <v>3</v>
      </c>
      <c r="G20" s="58">
        <v>57</v>
      </c>
      <c r="H20" s="57">
        <v>52.4</v>
      </c>
      <c r="I20" s="57">
        <v>0.1</v>
      </c>
      <c r="J20" s="56">
        <v>56.09</v>
      </c>
      <c r="K20" s="56"/>
      <c r="L20" s="56">
        <v>0.01</v>
      </c>
      <c r="M20" s="56">
        <v>113.78</v>
      </c>
      <c r="N20" s="56"/>
      <c r="O20" s="56">
        <v>0.01</v>
      </c>
      <c r="P20" s="58">
        <v>8</v>
      </c>
      <c r="Q20" s="58">
        <v>2</v>
      </c>
      <c r="R20" s="57">
        <v>11.4</v>
      </c>
      <c r="S20" s="103">
        <v>0.1</v>
      </c>
      <c r="T20" s="114"/>
      <c r="U20" s="114">
        <f t="shared" si="1"/>
        <v>4.1111111111111116</v>
      </c>
      <c r="V20" s="114">
        <v>4.0999999999999996</v>
      </c>
      <c r="W20" s="92">
        <v>38</v>
      </c>
      <c r="X20" s="95" t="s">
        <v>6</v>
      </c>
      <c r="Y20" s="95"/>
      <c r="Z20" s="115"/>
      <c r="AA20" s="115" t="s">
        <v>196</v>
      </c>
      <c r="AB20" s="93" t="s">
        <v>234</v>
      </c>
      <c r="AC20" s="89">
        <v>6</v>
      </c>
      <c r="AE20" s="39">
        <f t="shared" si="2"/>
        <v>8.9125093813374464E+17</v>
      </c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70"/>
      <c r="AW20" s="70"/>
      <c r="AX20" s="70"/>
      <c r="AY20" s="116"/>
      <c r="AZ20" s="116"/>
      <c r="BA20" s="116"/>
    </row>
    <row r="21" spans="1:53" x14ac:dyDescent="0.25">
      <c r="A21" s="4" t="s">
        <v>26</v>
      </c>
      <c r="B21" s="11">
        <f t="shared" si="0"/>
        <v>44951.353576388887</v>
      </c>
      <c r="C21" s="58">
        <v>2023</v>
      </c>
      <c r="D21" s="58">
        <v>1</v>
      </c>
      <c r="E21" s="58">
        <v>25</v>
      </c>
      <c r="F21" s="58">
        <v>8</v>
      </c>
      <c r="G21" s="58">
        <v>29</v>
      </c>
      <c r="H21" s="57">
        <v>9.6</v>
      </c>
      <c r="I21" s="57">
        <v>0.1</v>
      </c>
      <c r="J21" s="56">
        <v>56.08</v>
      </c>
      <c r="K21" s="56"/>
      <c r="L21" s="56">
        <v>0.01</v>
      </c>
      <c r="M21" s="56">
        <v>113.8</v>
      </c>
      <c r="N21" s="56"/>
      <c r="O21" s="56">
        <v>0.01</v>
      </c>
      <c r="P21" s="58">
        <v>7</v>
      </c>
      <c r="Q21" s="58">
        <v>3</v>
      </c>
      <c r="R21" s="57">
        <v>9.3000000000000007</v>
      </c>
      <c r="S21" s="103">
        <v>0.2</v>
      </c>
      <c r="T21" s="114"/>
      <c r="U21" s="114">
        <f t="shared" si="1"/>
        <v>2.9444444444444446</v>
      </c>
      <c r="V21" s="114">
        <v>2.9</v>
      </c>
      <c r="W21" s="92">
        <v>19</v>
      </c>
      <c r="X21" s="95" t="s">
        <v>6</v>
      </c>
      <c r="Y21" s="95"/>
      <c r="Z21" s="115"/>
      <c r="AA21" s="115" t="s">
        <v>196</v>
      </c>
      <c r="AB21" s="93"/>
      <c r="AC21" s="89"/>
      <c r="AE21" s="39">
        <f t="shared" si="2"/>
        <v>1.4125375446227572E+16</v>
      </c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70"/>
      <c r="AW21" s="70"/>
      <c r="AX21" s="70"/>
      <c r="AY21" s="116"/>
      <c r="AZ21" s="116"/>
      <c r="BA21" s="116"/>
    </row>
    <row r="22" spans="1:53" x14ac:dyDescent="0.25">
      <c r="A22" s="4" t="s">
        <v>28</v>
      </c>
      <c r="B22" s="11">
        <f t="shared" si="0"/>
        <v>44960.297164351854</v>
      </c>
      <c r="C22" s="58">
        <v>2023</v>
      </c>
      <c r="D22" s="58">
        <v>2</v>
      </c>
      <c r="E22" s="58">
        <v>3</v>
      </c>
      <c r="F22" s="58">
        <v>7</v>
      </c>
      <c r="G22" s="58">
        <v>7</v>
      </c>
      <c r="H22" s="57">
        <v>55.3</v>
      </c>
      <c r="I22" s="57">
        <v>0.2</v>
      </c>
      <c r="J22" s="56">
        <v>48.47</v>
      </c>
      <c r="K22" s="56"/>
      <c r="L22" s="56">
        <v>0.01</v>
      </c>
      <c r="M22" s="56">
        <v>106.21</v>
      </c>
      <c r="N22" s="56"/>
      <c r="O22" s="56">
        <v>0.01</v>
      </c>
      <c r="P22" s="58"/>
      <c r="Q22" s="58"/>
      <c r="R22" s="57">
        <v>11.6</v>
      </c>
      <c r="S22" s="103">
        <v>0.2</v>
      </c>
      <c r="T22" s="114"/>
      <c r="U22" s="114">
        <f t="shared" si="1"/>
        <v>4.2222222222222223</v>
      </c>
      <c r="V22" s="114">
        <v>4.2</v>
      </c>
      <c r="W22" s="92">
        <v>38</v>
      </c>
      <c r="X22" s="95" t="s">
        <v>6</v>
      </c>
      <c r="Y22" s="95"/>
      <c r="Z22" s="115"/>
      <c r="AA22" s="115" t="s">
        <v>196</v>
      </c>
      <c r="AB22" s="93"/>
      <c r="AC22" s="89"/>
      <c r="AE22" s="39">
        <f t="shared" si="2"/>
        <v>1.2589254117941732E+18</v>
      </c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70"/>
      <c r="AW22" s="70"/>
      <c r="AX22" s="70"/>
      <c r="AY22" s="116"/>
      <c r="AZ22" s="116"/>
      <c r="BA22" s="116"/>
    </row>
    <row r="23" spans="1:53" x14ac:dyDescent="0.25">
      <c r="A23" s="4" t="s">
        <v>29</v>
      </c>
      <c r="B23" s="11">
        <f t="shared" si="0"/>
        <v>44960.298541666663</v>
      </c>
      <c r="C23" s="58">
        <v>2023</v>
      </c>
      <c r="D23" s="58">
        <v>2</v>
      </c>
      <c r="E23" s="58">
        <v>3</v>
      </c>
      <c r="F23" s="58">
        <v>7</v>
      </c>
      <c r="G23" s="58">
        <v>9</v>
      </c>
      <c r="H23" s="57">
        <v>54.4</v>
      </c>
      <c r="I23" s="57">
        <v>0.2</v>
      </c>
      <c r="J23" s="56">
        <v>48.49</v>
      </c>
      <c r="K23" s="56"/>
      <c r="L23" s="56">
        <v>0.01</v>
      </c>
      <c r="M23" s="56">
        <v>106.2</v>
      </c>
      <c r="N23" s="56"/>
      <c r="O23" s="56">
        <v>0.01</v>
      </c>
      <c r="P23" s="58"/>
      <c r="Q23" s="58"/>
      <c r="R23" s="57">
        <v>11.9</v>
      </c>
      <c r="S23" s="103">
        <v>0.2</v>
      </c>
      <c r="T23" s="114"/>
      <c r="U23" s="114">
        <f t="shared" si="1"/>
        <v>4.3888888888888893</v>
      </c>
      <c r="V23" s="114">
        <v>4.4000000000000004</v>
      </c>
      <c r="W23" s="92">
        <v>38</v>
      </c>
      <c r="X23" s="95" t="s">
        <v>6</v>
      </c>
      <c r="Y23" s="95"/>
      <c r="Z23" s="115"/>
      <c r="AA23" s="115" t="s">
        <v>196</v>
      </c>
      <c r="AB23" s="93"/>
      <c r="AC23" s="89"/>
      <c r="AE23" s="39">
        <f t="shared" si="2"/>
        <v>2.5118864315096028E+18</v>
      </c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70"/>
      <c r="AW23" s="70"/>
      <c r="AX23" s="70"/>
      <c r="AY23" s="116"/>
      <c r="AZ23" s="116"/>
      <c r="BA23" s="116"/>
    </row>
    <row r="24" spans="1:53" x14ac:dyDescent="0.25">
      <c r="A24" s="4" t="s">
        <v>31</v>
      </c>
      <c r="B24" s="11">
        <f t="shared" si="0"/>
        <v>44970.342083333337</v>
      </c>
      <c r="C24" s="58">
        <v>2023</v>
      </c>
      <c r="D24" s="58">
        <v>2</v>
      </c>
      <c r="E24" s="58">
        <v>13</v>
      </c>
      <c r="F24" s="58">
        <v>8</v>
      </c>
      <c r="G24" s="58">
        <v>12</v>
      </c>
      <c r="H24" s="57">
        <v>36.5</v>
      </c>
      <c r="I24" s="57">
        <v>0.2</v>
      </c>
      <c r="J24" s="56">
        <v>48.49</v>
      </c>
      <c r="K24" s="56"/>
      <c r="L24" s="56">
        <v>0.01</v>
      </c>
      <c r="M24" s="56">
        <v>106.19</v>
      </c>
      <c r="N24" s="56"/>
      <c r="O24" s="56">
        <v>0.01</v>
      </c>
      <c r="P24" s="58">
        <v>8</v>
      </c>
      <c r="Q24" s="58">
        <v>10</v>
      </c>
      <c r="R24" s="57">
        <v>9.4</v>
      </c>
      <c r="S24" s="103">
        <v>0.2</v>
      </c>
      <c r="T24" s="114"/>
      <c r="U24" s="114">
        <f t="shared" si="1"/>
        <v>3</v>
      </c>
      <c r="V24" s="114">
        <v>3</v>
      </c>
      <c r="W24" s="92">
        <v>30</v>
      </c>
      <c r="X24" s="95" t="s">
        <v>6</v>
      </c>
      <c r="Y24" s="95"/>
      <c r="Z24" s="115"/>
      <c r="AA24" s="115" t="s">
        <v>196</v>
      </c>
      <c r="AB24" s="93"/>
      <c r="AC24" s="89"/>
      <c r="AE24" s="39">
        <f t="shared" si="2"/>
        <v>1.9952623149688948E+16</v>
      </c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70"/>
      <c r="AW24" s="70"/>
      <c r="AX24" s="70"/>
      <c r="AY24" s="116"/>
      <c r="AZ24" s="116"/>
      <c r="BA24" s="116"/>
    </row>
    <row r="25" spans="1:53" x14ac:dyDescent="0.25">
      <c r="A25" s="4" t="s">
        <v>32</v>
      </c>
      <c r="B25" s="11">
        <f t="shared" si="0"/>
        <v>44973.070173611108</v>
      </c>
      <c r="C25" s="58">
        <v>2023</v>
      </c>
      <c r="D25" s="58">
        <v>2</v>
      </c>
      <c r="E25" s="58">
        <v>16</v>
      </c>
      <c r="F25" s="58">
        <v>1</v>
      </c>
      <c r="G25" s="58">
        <v>41</v>
      </c>
      <c r="H25" s="57">
        <v>3.7</v>
      </c>
      <c r="I25" s="57">
        <v>0.1</v>
      </c>
      <c r="J25" s="56">
        <v>53.19</v>
      </c>
      <c r="K25" s="56"/>
      <c r="L25" s="56">
        <v>0.01</v>
      </c>
      <c r="M25" s="56">
        <v>107.7</v>
      </c>
      <c r="N25" s="56"/>
      <c r="O25" s="56">
        <v>0.01</v>
      </c>
      <c r="P25" s="58">
        <v>20</v>
      </c>
      <c r="Q25" s="58">
        <v>2</v>
      </c>
      <c r="R25" s="57">
        <v>9.9</v>
      </c>
      <c r="S25" s="103">
        <v>0.2</v>
      </c>
      <c r="T25" s="114"/>
      <c r="U25" s="114">
        <f t="shared" si="1"/>
        <v>3.2777777777777777</v>
      </c>
      <c r="V25" s="114">
        <v>3.3</v>
      </c>
      <c r="W25" s="92">
        <v>35</v>
      </c>
      <c r="X25" s="95" t="s">
        <v>6</v>
      </c>
      <c r="Y25" s="95"/>
      <c r="Z25" s="116" t="s">
        <v>203</v>
      </c>
      <c r="AA25" s="115" t="s">
        <v>196</v>
      </c>
      <c r="AB25" s="93"/>
      <c r="AC25" s="89"/>
      <c r="AE25" s="39">
        <f t="shared" si="2"/>
        <v>5.6234132519035104E+16</v>
      </c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70"/>
      <c r="AW25" s="70"/>
      <c r="AX25" s="70"/>
      <c r="AY25" s="116"/>
      <c r="AZ25" s="116"/>
      <c r="BA25" s="116"/>
    </row>
    <row r="26" spans="1:53" ht="112.5" x14ac:dyDescent="0.25">
      <c r="A26" s="4" t="s">
        <v>33</v>
      </c>
      <c r="B26" s="11">
        <f t="shared" si="0"/>
        <v>44973.108113425929</v>
      </c>
      <c r="C26" s="58">
        <v>2023</v>
      </c>
      <c r="D26" s="58">
        <v>2</v>
      </c>
      <c r="E26" s="58">
        <v>16</v>
      </c>
      <c r="F26" s="58">
        <v>2</v>
      </c>
      <c r="G26" s="58">
        <v>35</v>
      </c>
      <c r="H26" s="57">
        <v>41</v>
      </c>
      <c r="I26" s="57">
        <v>0.1</v>
      </c>
      <c r="J26" s="56">
        <v>51.86</v>
      </c>
      <c r="K26" s="56"/>
      <c r="L26" s="56">
        <v>0.01</v>
      </c>
      <c r="M26" s="56">
        <v>105.38</v>
      </c>
      <c r="N26" s="56"/>
      <c r="O26" s="56">
        <v>0.01</v>
      </c>
      <c r="P26" s="58">
        <v>18</v>
      </c>
      <c r="Q26" s="58">
        <v>2</v>
      </c>
      <c r="R26" s="57">
        <v>11.6</v>
      </c>
      <c r="S26" s="103">
        <v>0.2</v>
      </c>
      <c r="T26" s="114"/>
      <c r="U26" s="114">
        <f t="shared" si="1"/>
        <v>4.2222222222222223</v>
      </c>
      <c r="V26" s="114">
        <v>4.2</v>
      </c>
      <c r="W26" s="92">
        <v>40</v>
      </c>
      <c r="X26" s="95" t="s">
        <v>6</v>
      </c>
      <c r="Y26" s="95"/>
      <c r="Z26" s="116" t="s">
        <v>203</v>
      </c>
      <c r="AA26" s="115" t="s">
        <v>196</v>
      </c>
      <c r="AB26" s="93" t="s">
        <v>235</v>
      </c>
      <c r="AC26" s="89">
        <v>7</v>
      </c>
      <c r="AD26" s="8"/>
      <c r="AE26" s="39">
        <f t="shared" si="2"/>
        <v>1.2589254117941732E+18</v>
      </c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70"/>
      <c r="AW26" s="70"/>
      <c r="AX26" s="70"/>
      <c r="AY26" s="116"/>
      <c r="AZ26" s="116"/>
      <c r="BA26" s="116"/>
    </row>
    <row r="27" spans="1:53" x14ac:dyDescent="0.25">
      <c r="A27" s="4" t="s">
        <v>34</v>
      </c>
      <c r="B27" s="11">
        <f t="shared" si="0"/>
        <v>44973.128344907411</v>
      </c>
      <c r="C27" s="58">
        <v>2023</v>
      </c>
      <c r="D27" s="58">
        <v>2</v>
      </c>
      <c r="E27" s="58">
        <v>16</v>
      </c>
      <c r="F27" s="58">
        <v>3</v>
      </c>
      <c r="G27" s="58">
        <v>4</v>
      </c>
      <c r="H27" s="57">
        <v>49</v>
      </c>
      <c r="I27" s="57">
        <v>0.1</v>
      </c>
      <c r="J27" s="56">
        <v>55.9</v>
      </c>
      <c r="K27" s="56"/>
      <c r="L27" s="56">
        <v>0.01</v>
      </c>
      <c r="M27" s="56">
        <v>113.42</v>
      </c>
      <c r="N27" s="56"/>
      <c r="O27" s="56">
        <v>0.01</v>
      </c>
      <c r="P27" s="58">
        <v>9</v>
      </c>
      <c r="Q27" s="58">
        <v>2</v>
      </c>
      <c r="R27" s="57">
        <v>11.5</v>
      </c>
      <c r="S27" s="103">
        <v>0.2</v>
      </c>
      <c r="T27" s="114"/>
      <c r="U27" s="114">
        <f t="shared" si="1"/>
        <v>4.166666666666667</v>
      </c>
      <c r="V27" s="114">
        <v>4.2</v>
      </c>
      <c r="W27" s="92">
        <v>40</v>
      </c>
      <c r="X27" s="95" t="s">
        <v>6</v>
      </c>
      <c r="Y27" s="95"/>
      <c r="Z27" s="115"/>
      <c r="AA27" s="115" t="s">
        <v>196</v>
      </c>
      <c r="AB27" s="93" t="s">
        <v>236</v>
      </c>
      <c r="AC27" s="89">
        <v>8</v>
      </c>
      <c r="AE27" s="39">
        <f t="shared" si="2"/>
        <v>1.2589254117941732E+18</v>
      </c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70"/>
      <c r="AW27" s="70"/>
      <c r="AX27" s="70"/>
      <c r="AY27" s="116"/>
      <c r="AZ27" s="116"/>
      <c r="BA27" s="116"/>
    </row>
    <row r="28" spans="1:53" x14ac:dyDescent="0.25">
      <c r="A28" s="4" t="s">
        <v>36</v>
      </c>
      <c r="B28" s="11">
        <f t="shared" si="0"/>
        <v>44977.193912037037</v>
      </c>
      <c r="C28" s="58">
        <v>2023</v>
      </c>
      <c r="D28" s="58">
        <v>2</v>
      </c>
      <c r="E28" s="58">
        <v>20</v>
      </c>
      <c r="F28" s="58">
        <v>4</v>
      </c>
      <c r="G28" s="58">
        <v>39</v>
      </c>
      <c r="H28" s="57">
        <v>14.3</v>
      </c>
      <c r="I28" s="57">
        <v>0.2</v>
      </c>
      <c r="J28" s="56">
        <v>56.74</v>
      </c>
      <c r="K28" s="56"/>
      <c r="L28" s="56">
        <v>0.02</v>
      </c>
      <c r="M28" s="56">
        <v>118.33</v>
      </c>
      <c r="N28" s="56"/>
      <c r="O28" s="56">
        <v>0.01</v>
      </c>
      <c r="P28" s="58">
        <v>9</v>
      </c>
      <c r="Q28" s="58">
        <v>3</v>
      </c>
      <c r="R28" s="57">
        <v>9.6</v>
      </c>
      <c r="S28" s="103">
        <v>0.2</v>
      </c>
      <c r="T28" s="114"/>
      <c r="U28" s="114">
        <f t="shared" si="1"/>
        <v>3.1111111111111107</v>
      </c>
      <c r="V28" s="114">
        <v>3.1</v>
      </c>
      <c r="W28" s="92">
        <v>21</v>
      </c>
      <c r="X28" s="95" t="s">
        <v>6</v>
      </c>
      <c r="Y28" s="95"/>
      <c r="Z28" s="115"/>
      <c r="AA28" s="115" t="s">
        <v>196</v>
      </c>
      <c r="AB28" s="93"/>
      <c r="AC28" s="89"/>
      <c r="AE28" s="39">
        <f t="shared" si="2"/>
        <v>2.8183829312644916E+16</v>
      </c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70"/>
      <c r="AW28" s="70"/>
      <c r="AX28" s="70"/>
      <c r="AY28" s="116"/>
      <c r="AZ28" s="116"/>
      <c r="BA28" s="116"/>
    </row>
    <row r="29" spans="1:53" x14ac:dyDescent="0.25">
      <c r="A29" s="4" t="s">
        <v>38</v>
      </c>
      <c r="B29" s="11">
        <f t="shared" si="0"/>
        <v>44984.746319444443</v>
      </c>
      <c r="C29" s="58">
        <v>2023</v>
      </c>
      <c r="D29" s="58">
        <v>2</v>
      </c>
      <c r="E29" s="58">
        <v>27</v>
      </c>
      <c r="F29" s="58">
        <v>17</v>
      </c>
      <c r="G29" s="58">
        <v>54</v>
      </c>
      <c r="H29" s="57">
        <v>42.2</v>
      </c>
      <c r="I29" s="57">
        <v>0.2</v>
      </c>
      <c r="J29" s="56">
        <v>56</v>
      </c>
      <c r="K29" s="56"/>
      <c r="L29" s="56">
        <v>0.01</v>
      </c>
      <c r="M29" s="56">
        <v>111.02</v>
      </c>
      <c r="N29" s="56"/>
      <c r="O29" s="56">
        <v>0.02</v>
      </c>
      <c r="P29" s="58">
        <v>11</v>
      </c>
      <c r="Q29" s="58">
        <v>2</v>
      </c>
      <c r="R29" s="57">
        <v>9.4</v>
      </c>
      <c r="S29" s="103">
        <v>0.2</v>
      </c>
      <c r="T29" s="114"/>
      <c r="U29" s="114">
        <f t="shared" si="1"/>
        <v>3</v>
      </c>
      <c r="V29" s="114">
        <v>3</v>
      </c>
      <c r="W29" s="92">
        <v>27</v>
      </c>
      <c r="X29" s="95" t="s">
        <v>6</v>
      </c>
      <c r="Y29" s="95"/>
      <c r="Z29" s="115"/>
      <c r="AA29" s="115" t="s">
        <v>196</v>
      </c>
      <c r="AB29" s="93" t="s">
        <v>237</v>
      </c>
      <c r="AC29" s="89">
        <v>9</v>
      </c>
      <c r="AE29" s="39">
        <f t="shared" si="2"/>
        <v>1.9952623149688948E+16</v>
      </c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70"/>
      <c r="AW29" s="70"/>
      <c r="AX29" s="70"/>
      <c r="AY29" s="116"/>
      <c r="AZ29" s="116"/>
      <c r="BA29" s="116"/>
    </row>
    <row r="30" spans="1:53" x14ac:dyDescent="0.25">
      <c r="A30" s="4" t="s">
        <v>39</v>
      </c>
      <c r="B30" s="11">
        <f t="shared" si="0"/>
        <v>44985.132650462961</v>
      </c>
      <c r="C30" s="58">
        <v>2023</v>
      </c>
      <c r="D30" s="58">
        <v>2</v>
      </c>
      <c r="E30" s="58">
        <v>28</v>
      </c>
      <c r="F30" s="58">
        <v>3</v>
      </c>
      <c r="G30" s="58">
        <v>11</v>
      </c>
      <c r="H30" s="57">
        <v>1.5</v>
      </c>
      <c r="I30" s="57">
        <v>0.1</v>
      </c>
      <c r="J30" s="56">
        <v>51.88</v>
      </c>
      <c r="K30" s="56"/>
      <c r="L30" s="56">
        <v>0.01</v>
      </c>
      <c r="M30" s="56">
        <v>105.32</v>
      </c>
      <c r="N30" s="56"/>
      <c r="O30" s="56">
        <v>0.01</v>
      </c>
      <c r="P30" s="58">
        <v>22</v>
      </c>
      <c r="Q30" s="58">
        <v>2</v>
      </c>
      <c r="R30" s="57">
        <v>8.8000000000000007</v>
      </c>
      <c r="S30" s="103">
        <v>0.2</v>
      </c>
      <c r="T30" s="114"/>
      <c r="U30" s="114">
        <f t="shared" si="1"/>
        <v>2.666666666666667</v>
      </c>
      <c r="V30" s="114">
        <v>2.7</v>
      </c>
      <c r="W30" s="92">
        <v>33</v>
      </c>
      <c r="X30" s="95" t="s">
        <v>6</v>
      </c>
      <c r="Y30" s="95"/>
      <c r="Z30" s="116" t="s">
        <v>203</v>
      </c>
      <c r="AA30" s="115" t="s">
        <v>196</v>
      </c>
      <c r="AB30" s="93"/>
      <c r="AC30" s="89"/>
      <c r="AE30" s="39">
        <f t="shared" si="2"/>
        <v>7079457843841414</v>
      </c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70"/>
      <c r="AW30" s="70"/>
      <c r="AX30" s="70"/>
      <c r="AY30" s="116"/>
      <c r="AZ30" s="116"/>
      <c r="BA30" s="116"/>
    </row>
    <row r="31" spans="1:53" x14ac:dyDescent="0.25">
      <c r="A31" s="4" t="s">
        <v>41</v>
      </c>
      <c r="B31" s="11">
        <f t="shared" si="0"/>
        <v>44986.370856481481</v>
      </c>
      <c r="C31" s="58">
        <v>2023</v>
      </c>
      <c r="D31" s="58">
        <v>3</v>
      </c>
      <c r="E31" s="58">
        <v>1</v>
      </c>
      <c r="F31" s="58">
        <v>8</v>
      </c>
      <c r="G31" s="58">
        <v>54</v>
      </c>
      <c r="H31" s="57">
        <v>2.7</v>
      </c>
      <c r="I31" s="57">
        <v>0.1</v>
      </c>
      <c r="J31" s="56">
        <v>53.53</v>
      </c>
      <c r="K31" s="56"/>
      <c r="L31" s="56">
        <v>0.01</v>
      </c>
      <c r="M31" s="56">
        <v>108.52</v>
      </c>
      <c r="N31" s="56"/>
      <c r="O31" s="56">
        <v>0.01</v>
      </c>
      <c r="P31" s="58">
        <v>21</v>
      </c>
      <c r="Q31" s="58">
        <v>2</v>
      </c>
      <c r="R31" s="57">
        <v>9</v>
      </c>
      <c r="S31" s="103">
        <v>0.2</v>
      </c>
      <c r="T31" s="114"/>
      <c r="U31" s="114">
        <f t="shared" si="1"/>
        <v>2.7777777777777777</v>
      </c>
      <c r="V31" s="114">
        <v>2.8</v>
      </c>
      <c r="W31" s="92">
        <v>34</v>
      </c>
      <c r="X31" s="95" t="s">
        <v>6</v>
      </c>
      <c r="Y31" s="95"/>
      <c r="Z31" s="116" t="s">
        <v>203</v>
      </c>
      <c r="AA31" s="115" t="s">
        <v>196</v>
      </c>
      <c r="AB31" s="93"/>
      <c r="AC31" s="89"/>
      <c r="AE31" s="39">
        <f t="shared" si="2"/>
        <v>1E+16</v>
      </c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70"/>
      <c r="AW31" s="70"/>
      <c r="AX31" s="70"/>
      <c r="AY31" s="116"/>
      <c r="AZ31" s="116"/>
      <c r="BA31" s="116"/>
    </row>
    <row r="32" spans="1:53" x14ac:dyDescent="0.25">
      <c r="A32" s="4" t="s">
        <v>42</v>
      </c>
      <c r="B32" s="11">
        <f t="shared" si="0"/>
        <v>44988.85119212963</v>
      </c>
      <c r="C32" s="58">
        <v>2023</v>
      </c>
      <c r="D32" s="58">
        <v>3</v>
      </c>
      <c r="E32" s="58">
        <v>3</v>
      </c>
      <c r="F32" s="58">
        <v>20</v>
      </c>
      <c r="G32" s="58">
        <v>25</v>
      </c>
      <c r="H32" s="57">
        <v>43.6</v>
      </c>
      <c r="I32" s="57">
        <v>0.2</v>
      </c>
      <c r="J32" s="56">
        <v>51.08</v>
      </c>
      <c r="K32" s="56"/>
      <c r="L32" s="56">
        <v>0.01</v>
      </c>
      <c r="M32" s="56">
        <v>99.95</v>
      </c>
      <c r="N32" s="56"/>
      <c r="O32" s="56">
        <v>0.01</v>
      </c>
      <c r="P32" s="58"/>
      <c r="Q32" s="58"/>
      <c r="R32" s="57">
        <v>9.4</v>
      </c>
      <c r="S32" s="103">
        <v>0.2</v>
      </c>
      <c r="T32" s="114">
        <v>3.7</v>
      </c>
      <c r="U32" s="114">
        <f t="shared" si="1"/>
        <v>3</v>
      </c>
      <c r="V32" s="114">
        <v>3</v>
      </c>
      <c r="W32" s="92">
        <v>26</v>
      </c>
      <c r="X32" s="95" t="s">
        <v>6</v>
      </c>
      <c r="Y32" s="15" t="s">
        <v>113</v>
      </c>
      <c r="Z32" s="115"/>
      <c r="AA32" s="115" t="s">
        <v>196</v>
      </c>
      <c r="AB32" s="93"/>
      <c r="AC32" s="89"/>
      <c r="AE32" s="39">
        <f t="shared" si="2"/>
        <v>1.9952623149688948E+16</v>
      </c>
      <c r="AG32" s="104">
        <v>2023</v>
      </c>
      <c r="AH32" s="104">
        <v>3</v>
      </c>
      <c r="AI32" s="104">
        <v>3</v>
      </c>
      <c r="AJ32" s="104">
        <v>20</v>
      </c>
      <c r="AK32" s="104">
        <v>25</v>
      </c>
      <c r="AL32" s="103">
        <v>40.1</v>
      </c>
      <c r="AM32" s="103">
        <v>3.7</v>
      </c>
      <c r="AN32" s="102">
        <v>51.113999999999997</v>
      </c>
      <c r="AO32" s="104">
        <v>2</v>
      </c>
      <c r="AP32" s="102">
        <v>1.7999999999999999E-2</v>
      </c>
      <c r="AQ32" s="102">
        <v>99.853999999999999</v>
      </c>
      <c r="AR32" s="104">
        <v>1</v>
      </c>
      <c r="AS32" s="101">
        <v>1.4E-2</v>
      </c>
      <c r="AT32" s="104">
        <v>9</v>
      </c>
      <c r="AU32" s="104" t="s">
        <v>118</v>
      </c>
      <c r="AV32" s="114">
        <v>3.7</v>
      </c>
      <c r="AW32" s="114">
        <f>0.994*AV32-0.123</f>
        <v>3.5548000000000002</v>
      </c>
      <c r="AX32" s="89">
        <v>3.6</v>
      </c>
      <c r="AY32" s="100" t="s">
        <v>113</v>
      </c>
      <c r="AZ32" s="99" t="s">
        <v>134</v>
      </c>
      <c r="BA32" s="115" t="s">
        <v>196</v>
      </c>
    </row>
    <row r="33" spans="1:53" x14ac:dyDescent="0.25">
      <c r="A33" s="4" t="s">
        <v>43</v>
      </c>
      <c r="B33" s="11">
        <f t="shared" si="0"/>
        <v>44988.895844907405</v>
      </c>
      <c r="C33" s="58">
        <v>2023</v>
      </c>
      <c r="D33" s="58">
        <v>3</v>
      </c>
      <c r="E33" s="58">
        <v>3</v>
      </c>
      <c r="F33" s="58">
        <v>21</v>
      </c>
      <c r="G33" s="58">
        <v>30</v>
      </c>
      <c r="H33" s="57">
        <v>1.4</v>
      </c>
      <c r="I33" s="57">
        <v>0.2</v>
      </c>
      <c r="J33" s="56">
        <v>51.09</v>
      </c>
      <c r="K33" s="56"/>
      <c r="L33" s="56">
        <v>0.01</v>
      </c>
      <c r="M33" s="56">
        <v>99.94</v>
      </c>
      <c r="N33" s="56"/>
      <c r="O33" s="56">
        <v>0.01</v>
      </c>
      <c r="P33" s="58"/>
      <c r="Q33" s="58"/>
      <c r="R33" s="57">
        <v>9.6999999999999993</v>
      </c>
      <c r="S33" s="103">
        <v>0.2</v>
      </c>
      <c r="T33" s="114">
        <v>4</v>
      </c>
      <c r="U33" s="114">
        <f t="shared" si="1"/>
        <v>3.1666666666666661</v>
      </c>
      <c r="V33" s="114">
        <v>3.2</v>
      </c>
      <c r="W33" s="92">
        <v>26</v>
      </c>
      <c r="X33" s="95" t="s">
        <v>6</v>
      </c>
      <c r="Y33" s="15" t="s">
        <v>113</v>
      </c>
      <c r="Z33" s="115"/>
      <c r="AA33" s="115" t="s">
        <v>196</v>
      </c>
      <c r="AB33" s="93"/>
      <c r="AC33" s="89"/>
      <c r="AE33" s="39">
        <f t="shared" si="2"/>
        <v>3.981071705534992E+16</v>
      </c>
      <c r="AG33" s="104">
        <v>2023</v>
      </c>
      <c r="AH33" s="104">
        <v>3</v>
      </c>
      <c r="AI33" s="104">
        <v>3</v>
      </c>
      <c r="AJ33" s="104">
        <v>21</v>
      </c>
      <c r="AK33" s="104">
        <v>29</v>
      </c>
      <c r="AL33" s="103">
        <v>55.8</v>
      </c>
      <c r="AM33" s="103">
        <v>2.7</v>
      </c>
      <c r="AN33" s="102">
        <v>51.073999999999998</v>
      </c>
      <c r="AO33" s="104">
        <v>2</v>
      </c>
      <c r="AP33" s="102">
        <v>1.7999999999999999E-2</v>
      </c>
      <c r="AQ33" s="102">
        <v>99.843000000000004</v>
      </c>
      <c r="AR33" s="104">
        <v>1</v>
      </c>
      <c r="AS33" s="101">
        <v>1.4E-2</v>
      </c>
      <c r="AT33" s="104">
        <v>9</v>
      </c>
      <c r="AU33" s="104" t="s">
        <v>118</v>
      </c>
      <c r="AV33" s="114">
        <v>4</v>
      </c>
      <c r="AW33" s="114">
        <f>0.994*AV33-0.123</f>
        <v>3.8529999999999998</v>
      </c>
      <c r="AX33" s="89">
        <v>3.9</v>
      </c>
      <c r="AY33" s="100" t="s">
        <v>113</v>
      </c>
      <c r="AZ33" s="99" t="s">
        <v>134</v>
      </c>
      <c r="BA33" s="115" t="s">
        <v>196</v>
      </c>
    </row>
    <row r="34" spans="1:53" x14ac:dyDescent="0.25">
      <c r="A34" s="4" t="s">
        <v>44</v>
      </c>
      <c r="B34" s="11">
        <f t="shared" si="0"/>
        <v>44989.570648148147</v>
      </c>
      <c r="C34" s="58">
        <v>2023</v>
      </c>
      <c r="D34" s="58">
        <v>3</v>
      </c>
      <c r="E34" s="58">
        <v>4</v>
      </c>
      <c r="F34" s="58">
        <v>13</v>
      </c>
      <c r="G34" s="58">
        <v>41</v>
      </c>
      <c r="H34" s="57">
        <v>44.6</v>
      </c>
      <c r="I34" s="57">
        <v>0.2</v>
      </c>
      <c r="J34" s="56">
        <v>51.09</v>
      </c>
      <c r="K34" s="56"/>
      <c r="L34" s="56">
        <v>0.01</v>
      </c>
      <c r="M34" s="56">
        <v>99.99</v>
      </c>
      <c r="N34" s="56"/>
      <c r="O34" s="56">
        <v>0.01</v>
      </c>
      <c r="P34" s="58"/>
      <c r="Q34" s="58"/>
      <c r="R34" s="57">
        <v>12</v>
      </c>
      <c r="S34" s="103">
        <v>0.2</v>
      </c>
      <c r="T34" s="114">
        <v>5.0999999999999996</v>
      </c>
      <c r="U34" s="114">
        <f t="shared" si="1"/>
        <v>4.4444444444444446</v>
      </c>
      <c r="V34" s="114">
        <v>4.4000000000000004</v>
      </c>
      <c r="W34" s="92">
        <v>40</v>
      </c>
      <c r="X34" s="95" t="s">
        <v>6</v>
      </c>
      <c r="Y34" s="15" t="s">
        <v>113</v>
      </c>
      <c r="Z34" s="115"/>
      <c r="AA34" s="115" t="s">
        <v>196</v>
      </c>
      <c r="AB34" s="93" t="s">
        <v>238</v>
      </c>
      <c r="AC34" s="89">
        <v>10</v>
      </c>
      <c r="AE34" s="39">
        <f t="shared" si="2"/>
        <v>2.5118864315096028E+18</v>
      </c>
      <c r="AG34" s="104">
        <v>2023</v>
      </c>
      <c r="AH34" s="104">
        <v>3</v>
      </c>
      <c r="AI34" s="104">
        <v>4</v>
      </c>
      <c r="AJ34" s="104">
        <v>13</v>
      </c>
      <c r="AK34" s="104">
        <v>41</v>
      </c>
      <c r="AL34" s="103">
        <v>39.6</v>
      </c>
      <c r="AM34" s="103">
        <v>2.8</v>
      </c>
      <c r="AN34" s="102">
        <v>51.084000000000003</v>
      </c>
      <c r="AO34" s="104">
        <v>2</v>
      </c>
      <c r="AP34" s="102">
        <v>1.7999999999999999E-2</v>
      </c>
      <c r="AQ34" s="102">
        <v>99.816000000000003</v>
      </c>
      <c r="AR34" s="104">
        <v>1</v>
      </c>
      <c r="AS34" s="101">
        <v>1.4E-2</v>
      </c>
      <c r="AT34" s="104">
        <v>9</v>
      </c>
      <c r="AU34" s="104" t="s">
        <v>118</v>
      </c>
      <c r="AV34" s="114">
        <v>5.0999999999999996</v>
      </c>
      <c r="AW34" s="114">
        <f>0.994*AV34-0.123</f>
        <v>4.9463999999999997</v>
      </c>
      <c r="AX34" s="89">
        <v>4.9000000000000004</v>
      </c>
      <c r="AY34" s="100" t="s">
        <v>113</v>
      </c>
      <c r="AZ34" s="99" t="s">
        <v>134</v>
      </c>
      <c r="BA34" s="115" t="s">
        <v>196</v>
      </c>
    </row>
    <row r="35" spans="1:53" x14ac:dyDescent="0.25">
      <c r="A35" s="4" t="s">
        <v>45</v>
      </c>
      <c r="B35" s="11">
        <f t="shared" si="0"/>
        <v>44993.966921296298</v>
      </c>
      <c r="C35" s="58">
        <v>2023</v>
      </c>
      <c r="D35" s="58">
        <v>3</v>
      </c>
      <c r="E35" s="58">
        <v>8</v>
      </c>
      <c r="F35" s="58">
        <v>23</v>
      </c>
      <c r="G35" s="58">
        <v>12</v>
      </c>
      <c r="H35" s="57">
        <v>22.2</v>
      </c>
      <c r="I35" s="57">
        <v>0.2</v>
      </c>
      <c r="J35" s="56">
        <v>51.1</v>
      </c>
      <c r="K35" s="56"/>
      <c r="L35" s="56">
        <v>0.01</v>
      </c>
      <c r="M35" s="56">
        <v>99.97</v>
      </c>
      <c r="N35" s="56"/>
      <c r="O35" s="56">
        <v>0.01</v>
      </c>
      <c r="P35" s="58"/>
      <c r="Q35" s="58"/>
      <c r="R35" s="57">
        <v>10.4</v>
      </c>
      <c r="S35" s="103">
        <v>0.2</v>
      </c>
      <c r="T35" s="114">
        <v>4.2</v>
      </c>
      <c r="U35" s="114">
        <f t="shared" si="1"/>
        <v>3.5555555555555558</v>
      </c>
      <c r="V35" s="114">
        <v>3.6</v>
      </c>
      <c r="W35" s="92">
        <v>29</v>
      </c>
      <c r="X35" s="95" t="s">
        <v>6</v>
      </c>
      <c r="Y35" s="15" t="s">
        <v>113</v>
      </c>
      <c r="Z35" s="115"/>
      <c r="AA35" s="115" t="s">
        <v>196</v>
      </c>
      <c r="AB35" s="93"/>
      <c r="AC35" s="89"/>
      <c r="AE35" s="39">
        <f t="shared" si="2"/>
        <v>1.5848931924611347E+17</v>
      </c>
      <c r="AG35" s="104">
        <v>2023</v>
      </c>
      <c r="AH35" s="104">
        <v>3</v>
      </c>
      <c r="AI35" s="104">
        <v>8</v>
      </c>
      <c r="AJ35" s="104">
        <v>23</v>
      </c>
      <c r="AK35" s="104">
        <v>12</v>
      </c>
      <c r="AL35" s="103">
        <v>15.7</v>
      </c>
      <c r="AM35" s="103">
        <v>2.2000000000000002</v>
      </c>
      <c r="AN35" s="102">
        <v>50.927</v>
      </c>
      <c r="AO35" s="104">
        <v>2</v>
      </c>
      <c r="AP35" s="102">
        <v>1.7999999999999999E-2</v>
      </c>
      <c r="AQ35" s="102">
        <v>99.817999999999998</v>
      </c>
      <c r="AR35" s="104">
        <v>1</v>
      </c>
      <c r="AS35" s="101">
        <v>1.4E-2</v>
      </c>
      <c r="AT35" s="104">
        <v>9</v>
      </c>
      <c r="AU35" s="104" t="s">
        <v>118</v>
      </c>
      <c r="AV35" s="114">
        <v>4.2</v>
      </c>
      <c r="AW35" s="114">
        <f>0.994*AV35-0.123</f>
        <v>4.0518000000000001</v>
      </c>
      <c r="AX35" s="89">
        <v>4.0999999999999996</v>
      </c>
      <c r="AY35" s="100" t="s">
        <v>113</v>
      </c>
      <c r="AZ35" s="99" t="s">
        <v>134</v>
      </c>
      <c r="BA35" s="115" t="s">
        <v>196</v>
      </c>
    </row>
    <row r="36" spans="1:53" x14ac:dyDescent="0.25">
      <c r="A36" s="4" t="s">
        <v>46</v>
      </c>
      <c r="B36" s="11">
        <f t="shared" si="0"/>
        <v>45000.179918981485</v>
      </c>
      <c r="C36" s="58">
        <v>2023</v>
      </c>
      <c r="D36" s="58">
        <v>3</v>
      </c>
      <c r="E36" s="58">
        <v>15</v>
      </c>
      <c r="F36" s="58">
        <v>4</v>
      </c>
      <c r="G36" s="58">
        <v>19</v>
      </c>
      <c r="H36" s="57">
        <v>5.5</v>
      </c>
      <c r="I36" s="57">
        <v>0.2</v>
      </c>
      <c r="J36" s="56">
        <v>51.22</v>
      </c>
      <c r="K36" s="56"/>
      <c r="L36" s="56">
        <v>0.01</v>
      </c>
      <c r="M36" s="56">
        <v>100.37</v>
      </c>
      <c r="N36" s="56"/>
      <c r="O36" s="56">
        <v>0.01</v>
      </c>
      <c r="P36" s="58"/>
      <c r="Q36" s="58"/>
      <c r="R36" s="57">
        <v>9.6999999999999993</v>
      </c>
      <c r="S36" s="103">
        <v>0.2</v>
      </c>
      <c r="T36" s="114"/>
      <c r="U36" s="114">
        <f t="shared" si="1"/>
        <v>3.1666666666666661</v>
      </c>
      <c r="V36" s="114">
        <v>3.2</v>
      </c>
      <c r="W36" s="92">
        <v>29</v>
      </c>
      <c r="X36" s="95" t="s">
        <v>6</v>
      </c>
      <c r="Y36" s="95"/>
      <c r="Z36" s="116" t="s">
        <v>202</v>
      </c>
      <c r="AA36" s="115" t="s">
        <v>196</v>
      </c>
      <c r="AB36" s="93"/>
      <c r="AC36" s="89"/>
      <c r="AE36" s="39">
        <f t="shared" si="2"/>
        <v>3.981071705534992E+16</v>
      </c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70"/>
      <c r="AW36" s="70"/>
      <c r="AX36" s="70"/>
      <c r="AY36" s="116"/>
      <c r="AZ36" s="116"/>
      <c r="BA36" s="116"/>
    </row>
    <row r="37" spans="1:53" ht="22.5" x14ac:dyDescent="0.25">
      <c r="A37" s="4" t="s">
        <v>47</v>
      </c>
      <c r="B37" s="11">
        <f t="shared" si="0"/>
        <v>45001.280243055553</v>
      </c>
      <c r="C37" s="58">
        <v>2023</v>
      </c>
      <c r="D37" s="58">
        <v>3</v>
      </c>
      <c r="E37" s="58">
        <v>16</v>
      </c>
      <c r="F37" s="58">
        <v>6</v>
      </c>
      <c r="G37" s="58">
        <v>43</v>
      </c>
      <c r="H37" s="57">
        <v>33.299999999999997</v>
      </c>
      <c r="I37" s="57">
        <v>0.1</v>
      </c>
      <c r="J37" s="56">
        <v>56.25</v>
      </c>
      <c r="K37" s="56"/>
      <c r="L37" s="56">
        <v>0.01</v>
      </c>
      <c r="M37" s="56">
        <v>114.28</v>
      </c>
      <c r="N37" s="56"/>
      <c r="O37" s="56">
        <v>0.01</v>
      </c>
      <c r="P37" s="58">
        <v>17</v>
      </c>
      <c r="Q37" s="58">
        <v>2</v>
      </c>
      <c r="R37" s="57">
        <v>10.9</v>
      </c>
      <c r="S37" s="103">
        <v>0.2</v>
      </c>
      <c r="T37" s="114"/>
      <c r="U37" s="114">
        <f t="shared" si="1"/>
        <v>3.8333333333333335</v>
      </c>
      <c r="V37" s="114">
        <v>3.8</v>
      </c>
      <c r="W37" s="92">
        <v>36</v>
      </c>
      <c r="X37" s="95" t="s">
        <v>6</v>
      </c>
      <c r="Y37" s="95"/>
      <c r="Z37" s="115"/>
      <c r="AA37" s="115" t="s">
        <v>196</v>
      </c>
      <c r="AB37" s="93" t="s">
        <v>239</v>
      </c>
      <c r="AC37" s="89">
        <v>11</v>
      </c>
      <c r="AE37" s="39">
        <f t="shared" si="2"/>
        <v>3.1622776601683898E+17</v>
      </c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70"/>
      <c r="AW37" s="70"/>
      <c r="AX37" s="70"/>
      <c r="AY37" s="116"/>
      <c r="AZ37" s="116"/>
      <c r="BA37" s="116"/>
    </row>
    <row r="38" spans="1:53" x14ac:dyDescent="0.25">
      <c r="A38" s="4" t="s">
        <v>50</v>
      </c>
      <c r="B38" s="11">
        <f t="shared" ref="B38:B69" si="3">DATE(C38,D38,E38)+TIME(F38,G38,H38)</f>
        <v>45010.109398148146</v>
      </c>
      <c r="C38" s="58">
        <v>2023</v>
      </c>
      <c r="D38" s="58">
        <v>3</v>
      </c>
      <c r="E38" s="58">
        <v>25</v>
      </c>
      <c r="F38" s="58">
        <v>2</v>
      </c>
      <c r="G38" s="58">
        <v>37</v>
      </c>
      <c r="H38" s="57">
        <v>32.1</v>
      </c>
      <c r="I38" s="57">
        <v>0.3</v>
      </c>
      <c r="J38" s="56">
        <v>56.22</v>
      </c>
      <c r="K38" s="56"/>
      <c r="L38" s="56">
        <v>0.02</v>
      </c>
      <c r="M38" s="56">
        <v>111.97</v>
      </c>
      <c r="N38" s="56"/>
      <c r="O38" s="56">
        <v>0.02</v>
      </c>
      <c r="P38" s="58">
        <v>24</v>
      </c>
      <c r="Q38" s="58">
        <v>3</v>
      </c>
      <c r="R38" s="57">
        <v>9</v>
      </c>
      <c r="S38" s="103">
        <v>0.3</v>
      </c>
      <c r="T38" s="114"/>
      <c r="U38" s="114">
        <f t="shared" ref="U38:U69" si="4">(R38-4)/1.8</f>
        <v>2.7777777777777777</v>
      </c>
      <c r="V38" s="114">
        <v>2.8</v>
      </c>
      <c r="W38" s="92">
        <v>21</v>
      </c>
      <c r="X38" s="95" t="s">
        <v>6</v>
      </c>
      <c r="Y38" s="95"/>
      <c r="Z38" s="115"/>
      <c r="AA38" s="115" t="s">
        <v>196</v>
      </c>
      <c r="AB38" s="93"/>
      <c r="AC38" s="89"/>
      <c r="AE38" s="39">
        <f t="shared" ref="AE38:AE69" si="5">POWER(10,11.8+1.5*V38)</f>
        <v>1E+16</v>
      </c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70"/>
      <c r="AW38" s="70"/>
      <c r="AX38" s="70"/>
      <c r="AY38" s="116"/>
      <c r="AZ38" s="116"/>
      <c r="BA38" s="116"/>
    </row>
    <row r="39" spans="1:53" x14ac:dyDescent="0.25">
      <c r="A39" s="4" t="s">
        <v>51</v>
      </c>
      <c r="B39" s="11">
        <f t="shared" si="3"/>
        <v>45012.69425925926</v>
      </c>
      <c r="C39" s="58">
        <v>2023</v>
      </c>
      <c r="D39" s="58">
        <v>3</v>
      </c>
      <c r="E39" s="58">
        <v>27</v>
      </c>
      <c r="F39" s="58">
        <v>16</v>
      </c>
      <c r="G39" s="58">
        <v>39</v>
      </c>
      <c r="H39" s="57">
        <v>44.9</v>
      </c>
      <c r="I39" s="57">
        <v>0.2</v>
      </c>
      <c r="J39" s="56">
        <v>55.39</v>
      </c>
      <c r="K39" s="56"/>
      <c r="L39" s="56">
        <v>0.01</v>
      </c>
      <c r="M39" s="56">
        <v>111.28</v>
      </c>
      <c r="N39" s="56"/>
      <c r="O39" s="56">
        <v>0.02</v>
      </c>
      <c r="P39" s="58"/>
      <c r="Q39" s="58"/>
      <c r="R39" s="57">
        <v>9.3000000000000007</v>
      </c>
      <c r="S39" s="103">
        <v>0.2</v>
      </c>
      <c r="T39" s="114"/>
      <c r="U39" s="114">
        <f t="shared" si="4"/>
        <v>2.9444444444444446</v>
      </c>
      <c r="V39" s="114">
        <v>2.9</v>
      </c>
      <c r="W39" s="92">
        <v>25</v>
      </c>
      <c r="X39" s="95" t="s">
        <v>6</v>
      </c>
      <c r="Y39" s="95"/>
      <c r="Z39" s="115"/>
      <c r="AA39" s="115" t="s">
        <v>196</v>
      </c>
      <c r="AB39" s="93"/>
      <c r="AC39" s="89"/>
      <c r="AE39" s="39">
        <f t="shared" si="5"/>
        <v>1.4125375446227572E+16</v>
      </c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70"/>
      <c r="AW39" s="70"/>
      <c r="AX39" s="70"/>
      <c r="AY39" s="116"/>
      <c r="AZ39" s="116"/>
      <c r="BA39" s="116"/>
    </row>
    <row r="40" spans="1:53" x14ac:dyDescent="0.25">
      <c r="A40" s="4" t="s">
        <v>52</v>
      </c>
      <c r="B40" s="11">
        <f t="shared" si="3"/>
        <v>45016.60864583333</v>
      </c>
      <c r="C40" s="58">
        <v>2023</v>
      </c>
      <c r="D40" s="58">
        <v>3</v>
      </c>
      <c r="E40" s="58">
        <v>31</v>
      </c>
      <c r="F40" s="58">
        <v>14</v>
      </c>
      <c r="G40" s="58">
        <v>36</v>
      </c>
      <c r="H40" s="57">
        <v>27.6</v>
      </c>
      <c r="I40" s="57">
        <v>0.2</v>
      </c>
      <c r="J40" s="56">
        <v>53.02</v>
      </c>
      <c r="K40" s="56"/>
      <c r="L40" s="56">
        <v>0.02</v>
      </c>
      <c r="M40" s="56">
        <v>100.83</v>
      </c>
      <c r="N40" s="56"/>
      <c r="O40" s="56">
        <v>0.01</v>
      </c>
      <c r="P40" s="58"/>
      <c r="Q40" s="58"/>
      <c r="R40" s="57">
        <v>9.6</v>
      </c>
      <c r="S40" s="103">
        <v>0.3</v>
      </c>
      <c r="T40" s="114"/>
      <c r="U40" s="114">
        <f t="shared" si="4"/>
        <v>3.1111111111111107</v>
      </c>
      <c r="V40" s="114">
        <v>3.1</v>
      </c>
      <c r="W40" s="92">
        <v>29</v>
      </c>
      <c r="X40" s="95" t="s">
        <v>6</v>
      </c>
      <c r="Y40" s="95"/>
      <c r="Z40" s="115"/>
      <c r="AA40" s="115" t="s">
        <v>196</v>
      </c>
      <c r="AB40" s="93"/>
      <c r="AC40" s="89"/>
      <c r="AE40" s="39">
        <f t="shared" si="5"/>
        <v>2.8183829312644916E+16</v>
      </c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70"/>
      <c r="AW40" s="70"/>
      <c r="AX40" s="70"/>
      <c r="AY40" s="116"/>
      <c r="AZ40" s="116"/>
      <c r="BA40" s="116"/>
    </row>
    <row r="41" spans="1:53" x14ac:dyDescent="0.25">
      <c r="A41" s="4" t="s">
        <v>53</v>
      </c>
      <c r="B41" s="11">
        <f t="shared" si="3"/>
        <v>45018.831423611111</v>
      </c>
      <c r="C41" s="58">
        <v>2023</v>
      </c>
      <c r="D41" s="58">
        <v>4</v>
      </c>
      <c r="E41" s="58">
        <v>2</v>
      </c>
      <c r="F41" s="58">
        <v>19</v>
      </c>
      <c r="G41" s="58">
        <v>57</v>
      </c>
      <c r="H41" s="57">
        <v>15.1</v>
      </c>
      <c r="I41" s="57">
        <v>0.1</v>
      </c>
      <c r="J41" s="56">
        <v>56.3</v>
      </c>
      <c r="K41" s="56"/>
      <c r="L41" s="56">
        <v>0.01</v>
      </c>
      <c r="M41" s="56">
        <v>117.64</v>
      </c>
      <c r="N41" s="56"/>
      <c r="O41" s="56">
        <v>0.01</v>
      </c>
      <c r="P41" s="58">
        <v>3</v>
      </c>
      <c r="Q41" s="58">
        <v>9</v>
      </c>
      <c r="R41" s="57">
        <v>9.5</v>
      </c>
      <c r="S41" s="103">
        <v>0.3</v>
      </c>
      <c r="T41" s="114"/>
      <c r="U41" s="114">
        <f t="shared" si="4"/>
        <v>3.0555555555555554</v>
      </c>
      <c r="V41" s="114">
        <v>3.1</v>
      </c>
      <c r="W41" s="92">
        <v>23</v>
      </c>
      <c r="X41" s="95" t="s">
        <v>6</v>
      </c>
      <c r="Y41" s="95"/>
      <c r="Z41" s="115"/>
      <c r="AA41" s="115" t="s">
        <v>196</v>
      </c>
      <c r="AB41" s="93"/>
      <c r="AC41" s="89"/>
      <c r="AE41" s="39">
        <f t="shared" si="5"/>
        <v>2.8183829312644916E+16</v>
      </c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70"/>
      <c r="AW41" s="70"/>
      <c r="AX41" s="70"/>
      <c r="AY41" s="116"/>
      <c r="AZ41" s="116"/>
      <c r="BA41" s="116"/>
    </row>
    <row r="42" spans="1:53" ht="78.75" x14ac:dyDescent="0.25">
      <c r="A42" s="4" t="s">
        <v>54</v>
      </c>
      <c r="B42" s="11">
        <f t="shared" si="3"/>
        <v>45019.294745370367</v>
      </c>
      <c r="C42" s="58">
        <v>2023</v>
      </c>
      <c r="D42" s="58">
        <v>4</v>
      </c>
      <c r="E42" s="58">
        <v>3</v>
      </c>
      <c r="F42" s="58">
        <v>7</v>
      </c>
      <c r="G42" s="58">
        <v>4</v>
      </c>
      <c r="H42" s="57">
        <v>26.8</v>
      </c>
      <c r="I42" s="57">
        <v>0.1</v>
      </c>
      <c r="J42" s="56">
        <v>52.67</v>
      </c>
      <c r="K42" s="56"/>
      <c r="L42" s="56">
        <v>0.01</v>
      </c>
      <c r="M42" s="56">
        <v>106.56</v>
      </c>
      <c r="N42" s="56"/>
      <c r="O42" s="56">
        <v>0.01</v>
      </c>
      <c r="P42" s="58">
        <v>15</v>
      </c>
      <c r="Q42" s="58">
        <v>2</v>
      </c>
      <c r="R42" s="57">
        <v>12</v>
      </c>
      <c r="S42" s="103">
        <v>0.2</v>
      </c>
      <c r="T42" s="114"/>
      <c r="U42" s="114">
        <f t="shared" si="4"/>
        <v>4.4444444444444446</v>
      </c>
      <c r="V42" s="114">
        <v>4.4000000000000004</v>
      </c>
      <c r="W42" s="92">
        <v>40</v>
      </c>
      <c r="X42" s="95" t="s">
        <v>6</v>
      </c>
      <c r="Y42" s="95"/>
      <c r="Z42" s="116" t="s">
        <v>203</v>
      </c>
      <c r="AA42" s="115" t="s">
        <v>196</v>
      </c>
      <c r="AB42" s="93" t="s">
        <v>240</v>
      </c>
      <c r="AC42" s="89">
        <v>12</v>
      </c>
      <c r="AD42" s="8"/>
      <c r="AE42" s="39">
        <f t="shared" si="5"/>
        <v>2.5118864315096028E+18</v>
      </c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70"/>
      <c r="AW42" s="70"/>
      <c r="AX42" s="70"/>
      <c r="AY42" s="116"/>
      <c r="AZ42" s="116"/>
      <c r="BA42" s="116"/>
    </row>
    <row r="43" spans="1:53" x14ac:dyDescent="0.25">
      <c r="A43" s="4" t="s">
        <v>56</v>
      </c>
      <c r="B43" s="11">
        <f t="shared" si="3"/>
        <v>45023.079270833332</v>
      </c>
      <c r="C43" s="58">
        <v>2023</v>
      </c>
      <c r="D43" s="58">
        <v>4</v>
      </c>
      <c r="E43" s="58">
        <v>7</v>
      </c>
      <c r="F43" s="58">
        <v>1</v>
      </c>
      <c r="G43" s="58">
        <v>54</v>
      </c>
      <c r="H43" s="57">
        <v>9.1</v>
      </c>
      <c r="I43" s="57">
        <v>0.1</v>
      </c>
      <c r="J43" s="56">
        <v>52.31</v>
      </c>
      <c r="K43" s="56"/>
      <c r="L43" s="56">
        <v>0.01</v>
      </c>
      <c r="M43" s="56">
        <v>106.63</v>
      </c>
      <c r="N43" s="56"/>
      <c r="O43" s="56">
        <v>0.01</v>
      </c>
      <c r="P43" s="58">
        <v>17</v>
      </c>
      <c r="Q43" s="58">
        <v>2</v>
      </c>
      <c r="R43" s="57">
        <v>9.1</v>
      </c>
      <c r="S43" s="103">
        <v>0.2</v>
      </c>
      <c r="T43" s="114"/>
      <c r="U43" s="114">
        <f t="shared" si="4"/>
        <v>2.833333333333333</v>
      </c>
      <c r="V43" s="114">
        <v>2.8</v>
      </c>
      <c r="W43" s="92">
        <v>34</v>
      </c>
      <c r="X43" s="95" t="s">
        <v>6</v>
      </c>
      <c r="Y43" s="95"/>
      <c r="Z43" s="115" t="s">
        <v>200</v>
      </c>
      <c r="AA43" s="115" t="s">
        <v>196</v>
      </c>
      <c r="AB43" s="93"/>
      <c r="AC43" s="89"/>
      <c r="AE43" s="39">
        <f t="shared" si="5"/>
        <v>1E+16</v>
      </c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70"/>
      <c r="AW43" s="70"/>
      <c r="AX43" s="70"/>
      <c r="AY43" s="116"/>
      <c r="AZ43" s="116"/>
      <c r="BA43" s="116"/>
    </row>
    <row r="44" spans="1:53" x14ac:dyDescent="0.25">
      <c r="A44" s="4" t="s">
        <v>60</v>
      </c>
      <c r="B44" s="11">
        <f t="shared" si="3"/>
        <v>45036.655277777776</v>
      </c>
      <c r="C44" s="58">
        <v>2023</v>
      </c>
      <c r="D44" s="58">
        <v>4</v>
      </c>
      <c r="E44" s="58">
        <v>20</v>
      </c>
      <c r="F44" s="58">
        <v>15</v>
      </c>
      <c r="G44" s="58">
        <v>43</v>
      </c>
      <c r="H44" s="57">
        <v>36.5</v>
      </c>
      <c r="I44" s="57">
        <v>0.1</v>
      </c>
      <c r="J44" s="56">
        <v>56.33</v>
      </c>
      <c r="K44" s="56"/>
      <c r="L44" s="56">
        <v>0.01</v>
      </c>
      <c r="M44" s="56">
        <v>117.64</v>
      </c>
      <c r="N44" s="56"/>
      <c r="O44" s="56">
        <v>0.01</v>
      </c>
      <c r="P44" s="58">
        <v>13</v>
      </c>
      <c r="Q44" s="58">
        <v>8</v>
      </c>
      <c r="R44" s="57">
        <v>9.4</v>
      </c>
      <c r="S44" s="103">
        <v>0.3</v>
      </c>
      <c r="T44" s="114"/>
      <c r="U44" s="114">
        <f t="shared" si="4"/>
        <v>3</v>
      </c>
      <c r="V44" s="114">
        <v>3</v>
      </c>
      <c r="W44" s="92">
        <v>26</v>
      </c>
      <c r="X44" s="95" t="s">
        <v>6</v>
      </c>
      <c r="Y44" s="95"/>
      <c r="Z44" s="115"/>
      <c r="AA44" s="115" t="s">
        <v>196</v>
      </c>
      <c r="AB44" s="93"/>
      <c r="AC44" s="89"/>
      <c r="AE44" s="39">
        <f t="shared" si="5"/>
        <v>1.9952623149688948E+16</v>
      </c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70"/>
      <c r="AW44" s="70"/>
      <c r="AX44" s="70"/>
      <c r="AY44" s="116"/>
      <c r="AZ44" s="116"/>
      <c r="BA44" s="116"/>
    </row>
    <row r="45" spans="1:53" ht="33.75" x14ac:dyDescent="0.25">
      <c r="A45" s="4" t="s">
        <v>61</v>
      </c>
      <c r="B45" s="11">
        <f t="shared" si="3"/>
        <v>45046.133043981485</v>
      </c>
      <c r="C45" s="55">
        <v>2023</v>
      </c>
      <c r="D45" s="55">
        <v>4</v>
      </c>
      <c r="E45" s="55">
        <v>30</v>
      </c>
      <c r="F45" s="55">
        <v>3</v>
      </c>
      <c r="G45" s="55">
        <v>11</v>
      </c>
      <c r="H45" s="54">
        <v>35.299999999999997</v>
      </c>
      <c r="I45" s="54">
        <v>0.2</v>
      </c>
      <c r="J45" s="126">
        <v>53.13</v>
      </c>
      <c r="K45" s="126"/>
      <c r="L45" s="126">
        <v>0.01</v>
      </c>
      <c r="M45" s="126">
        <v>99.08</v>
      </c>
      <c r="N45" s="126"/>
      <c r="O45" s="126">
        <v>0.01</v>
      </c>
      <c r="P45" s="55"/>
      <c r="Q45" s="55"/>
      <c r="R45" s="54">
        <v>11.8</v>
      </c>
      <c r="S45" s="98">
        <v>0.2</v>
      </c>
      <c r="T45" s="111">
        <v>5.0999999999999996</v>
      </c>
      <c r="U45" s="114">
        <f t="shared" si="4"/>
        <v>4.3333333333333339</v>
      </c>
      <c r="V45" s="114">
        <v>4.3</v>
      </c>
      <c r="W45" s="91">
        <v>40</v>
      </c>
      <c r="X45" s="16" t="s">
        <v>6</v>
      </c>
      <c r="Y45" s="14" t="s">
        <v>113</v>
      </c>
      <c r="Z45" s="110"/>
      <c r="AA45" s="115" t="s">
        <v>196</v>
      </c>
      <c r="AB45" s="93" t="s">
        <v>241</v>
      </c>
      <c r="AC45" s="88">
        <v>13</v>
      </c>
      <c r="AD45" s="5"/>
      <c r="AE45" s="39">
        <f t="shared" si="5"/>
        <v>1.7782794100389286E+18</v>
      </c>
      <c r="AG45" s="104">
        <v>2023</v>
      </c>
      <c r="AH45" s="104">
        <v>4</v>
      </c>
      <c r="AI45" s="104">
        <v>30</v>
      </c>
      <c r="AJ45" s="104">
        <v>3</v>
      </c>
      <c r="AK45" s="104">
        <v>11</v>
      </c>
      <c r="AL45" s="103">
        <v>31.2</v>
      </c>
      <c r="AM45" s="103">
        <v>2.8</v>
      </c>
      <c r="AN45" s="102">
        <v>53.037999999999997</v>
      </c>
      <c r="AO45" s="104">
        <v>2</v>
      </c>
      <c r="AP45" s="102">
        <v>1.7999999999999999E-2</v>
      </c>
      <c r="AQ45" s="102">
        <v>98.894000000000005</v>
      </c>
      <c r="AR45" s="104">
        <v>1</v>
      </c>
      <c r="AS45" s="101">
        <v>1.4999999999999999E-2</v>
      </c>
      <c r="AT45" s="104">
        <v>8</v>
      </c>
      <c r="AU45" s="104" t="s">
        <v>118</v>
      </c>
      <c r="AV45" s="114">
        <v>5.0999999999999996</v>
      </c>
      <c r="AW45" s="114">
        <f>0.994*AV45-0.123</f>
        <v>4.9463999999999997</v>
      </c>
      <c r="AX45" s="89">
        <v>4.9000000000000004</v>
      </c>
      <c r="AY45" s="100" t="s">
        <v>113</v>
      </c>
      <c r="AZ45" s="99" t="s">
        <v>135</v>
      </c>
      <c r="BA45" s="116" t="s">
        <v>119</v>
      </c>
    </row>
    <row r="46" spans="1:53" x14ac:dyDescent="0.25">
      <c r="A46" s="4" t="s">
        <v>62</v>
      </c>
      <c r="B46" s="11">
        <f t="shared" si="3"/>
        <v>45046.826678240737</v>
      </c>
      <c r="C46" s="58">
        <v>2023</v>
      </c>
      <c r="D46" s="58">
        <v>4</v>
      </c>
      <c r="E46" s="58">
        <v>30</v>
      </c>
      <c r="F46" s="58">
        <v>19</v>
      </c>
      <c r="G46" s="58">
        <v>50</v>
      </c>
      <c r="H46" s="57">
        <v>25.1</v>
      </c>
      <c r="I46" s="57">
        <v>0.2</v>
      </c>
      <c r="J46" s="56">
        <v>54.51</v>
      </c>
      <c r="K46" s="56"/>
      <c r="L46" s="56">
        <v>0.01</v>
      </c>
      <c r="M46" s="56">
        <v>120.67</v>
      </c>
      <c r="N46" s="56"/>
      <c r="O46" s="56">
        <v>0.01</v>
      </c>
      <c r="P46" s="58">
        <v>10</v>
      </c>
      <c r="Q46" s="58">
        <v>2</v>
      </c>
      <c r="R46" s="57">
        <v>12.5</v>
      </c>
      <c r="S46" s="103">
        <v>0.2</v>
      </c>
      <c r="T46" s="114"/>
      <c r="U46" s="114">
        <f t="shared" si="4"/>
        <v>4.7222222222222223</v>
      </c>
      <c r="V46" s="114">
        <v>4.7</v>
      </c>
      <c r="W46" s="92">
        <v>40</v>
      </c>
      <c r="X46" s="95" t="s">
        <v>6</v>
      </c>
      <c r="Y46" s="95"/>
      <c r="Z46" s="115"/>
      <c r="AA46" s="115" t="s">
        <v>196</v>
      </c>
      <c r="AB46" s="93" t="s">
        <v>242</v>
      </c>
      <c r="AC46" s="89">
        <v>14</v>
      </c>
      <c r="AE46" s="39">
        <f t="shared" si="5"/>
        <v>7.0794578438414121E+18</v>
      </c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70"/>
      <c r="AW46" s="70"/>
      <c r="AX46" s="70"/>
      <c r="AY46" s="116"/>
      <c r="AZ46" s="116"/>
      <c r="BA46" s="116"/>
    </row>
    <row r="47" spans="1:53" x14ac:dyDescent="0.25">
      <c r="A47" s="4" t="s">
        <v>63</v>
      </c>
      <c r="B47" s="11">
        <f t="shared" si="3"/>
        <v>45051.761342592596</v>
      </c>
      <c r="C47" s="58">
        <v>2023</v>
      </c>
      <c r="D47" s="58">
        <v>5</v>
      </c>
      <c r="E47" s="58">
        <v>5</v>
      </c>
      <c r="F47" s="58">
        <v>18</v>
      </c>
      <c r="G47" s="58">
        <v>16</v>
      </c>
      <c r="H47" s="57">
        <v>20.2</v>
      </c>
      <c r="I47" s="57">
        <v>0.1</v>
      </c>
      <c r="J47" s="56">
        <v>55.2</v>
      </c>
      <c r="K47" s="56"/>
      <c r="L47" s="56">
        <v>0.01</v>
      </c>
      <c r="M47" s="56">
        <v>109.47</v>
      </c>
      <c r="N47" s="56"/>
      <c r="O47" s="56">
        <v>0.01</v>
      </c>
      <c r="P47" s="58">
        <v>9</v>
      </c>
      <c r="Q47" s="58">
        <v>9</v>
      </c>
      <c r="R47" s="57">
        <v>9.8000000000000007</v>
      </c>
      <c r="S47" s="103">
        <v>0.2</v>
      </c>
      <c r="T47" s="114"/>
      <c r="U47" s="114">
        <f t="shared" si="4"/>
        <v>3.2222222222222223</v>
      </c>
      <c r="V47" s="114">
        <v>3.2</v>
      </c>
      <c r="W47" s="92">
        <v>31</v>
      </c>
      <c r="X47" s="95" t="s">
        <v>6</v>
      </c>
      <c r="Y47" s="95"/>
      <c r="Z47" s="116" t="s">
        <v>203</v>
      </c>
      <c r="AA47" s="115" t="s">
        <v>196</v>
      </c>
      <c r="AB47" s="93"/>
      <c r="AC47" s="89"/>
      <c r="AE47" s="39">
        <f t="shared" si="5"/>
        <v>3.981071705534992E+16</v>
      </c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70"/>
      <c r="AW47" s="70"/>
      <c r="AX47" s="70"/>
      <c r="AY47" s="116"/>
      <c r="AZ47" s="116"/>
      <c r="BA47" s="116"/>
    </row>
    <row r="48" spans="1:53" ht="191.25" x14ac:dyDescent="0.25">
      <c r="A48" s="4" t="s">
        <v>64</v>
      </c>
      <c r="B48" s="11">
        <f t="shared" si="3"/>
        <v>45053.588194444441</v>
      </c>
      <c r="C48" s="58">
        <v>2023</v>
      </c>
      <c r="D48" s="58">
        <v>5</v>
      </c>
      <c r="E48" s="58">
        <v>7</v>
      </c>
      <c r="F48" s="58">
        <v>14</v>
      </c>
      <c r="G48" s="58">
        <v>7</v>
      </c>
      <c r="H48" s="57">
        <v>0.7</v>
      </c>
      <c r="I48" s="57">
        <v>0.1</v>
      </c>
      <c r="J48" s="56">
        <v>52.47</v>
      </c>
      <c r="K48" s="56"/>
      <c r="L48" s="56">
        <v>0.01</v>
      </c>
      <c r="M48" s="56">
        <v>106.67</v>
      </c>
      <c r="N48" s="56"/>
      <c r="O48" s="56">
        <v>0.01</v>
      </c>
      <c r="P48" s="58">
        <v>18</v>
      </c>
      <c r="Q48" s="58">
        <v>2</v>
      </c>
      <c r="R48" s="57">
        <v>11.9</v>
      </c>
      <c r="S48" s="103">
        <v>0.2</v>
      </c>
      <c r="T48" s="114"/>
      <c r="U48" s="114">
        <f t="shared" si="4"/>
        <v>4.3888888888888893</v>
      </c>
      <c r="V48" s="114">
        <v>4.4000000000000004</v>
      </c>
      <c r="W48" s="92">
        <v>39</v>
      </c>
      <c r="X48" s="95" t="s">
        <v>6</v>
      </c>
      <c r="Y48" s="95"/>
      <c r="Z48" s="116" t="s">
        <v>203</v>
      </c>
      <c r="AA48" s="115" t="s">
        <v>196</v>
      </c>
      <c r="AB48" s="93" t="s">
        <v>243</v>
      </c>
      <c r="AC48" s="89">
        <v>15</v>
      </c>
      <c r="AD48" s="8"/>
      <c r="AE48" s="39">
        <f t="shared" si="5"/>
        <v>2.5118864315096028E+18</v>
      </c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70"/>
      <c r="AW48" s="70"/>
      <c r="AX48" s="70"/>
      <c r="AY48" s="116"/>
      <c r="AZ48" s="116"/>
      <c r="BA48" s="116"/>
    </row>
    <row r="49" spans="1:53" x14ac:dyDescent="0.25">
      <c r="A49" s="4" t="s">
        <v>65</v>
      </c>
      <c r="B49" s="11">
        <f t="shared" si="3"/>
        <v>45053.589953703704</v>
      </c>
      <c r="C49" s="58">
        <v>2023</v>
      </c>
      <c r="D49" s="58">
        <v>5</v>
      </c>
      <c r="E49" s="58">
        <v>7</v>
      </c>
      <c r="F49" s="58">
        <v>14</v>
      </c>
      <c r="G49" s="58">
        <v>9</v>
      </c>
      <c r="H49" s="57">
        <v>32.4</v>
      </c>
      <c r="I49" s="57">
        <v>0.3</v>
      </c>
      <c r="J49" s="56">
        <v>52.46</v>
      </c>
      <c r="K49" s="56"/>
      <c r="L49" s="56">
        <v>0.01</v>
      </c>
      <c r="M49" s="56">
        <v>106.68</v>
      </c>
      <c r="N49" s="56"/>
      <c r="O49" s="56">
        <v>0.01</v>
      </c>
      <c r="P49" s="58">
        <v>20</v>
      </c>
      <c r="Q49" s="58">
        <v>3</v>
      </c>
      <c r="R49" s="57">
        <v>9.6</v>
      </c>
      <c r="S49" s="103">
        <v>0.2</v>
      </c>
      <c r="T49" s="114"/>
      <c r="U49" s="114">
        <f t="shared" si="4"/>
        <v>3.1111111111111107</v>
      </c>
      <c r="V49" s="114">
        <v>3.1</v>
      </c>
      <c r="W49" s="92">
        <v>26</v>
      </c>
      <c r="X49" s="95" t="s">
        <v>6</v>
      </c>
      <c r="Y49" s="95"/>
      <c r="Z49" s="116" t="s">
        <v>203</v>
      </c>
      <c r="AA49" s="115" t="s">
        <v>196</v>
      </c>
      <c r="AB49" s="93" t="s">
        <v>244</v>
      </c>
      <c r="AC49" s="89">
        <v>16</v>
      </c>
      <c r="AE49" s="39">
        <f t="shared" si="5"/>
        <v>2.8183829312644916E+16</v>
      </c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70"/>
      <c r="AW49" s="70"/>
      <c r="AX49" s="70"/>
      <c r="AY49" s="116"/>
      <c r="AZ49" s="116"/>
      <c r="BA49" s="116"/>
    </row>
    <row r="50" spans="1:53" x14ac:dyDescent="0.25">
      <c r="A50" s="4" t="s">
        <v>66</v>
      </c>
      <c r="B50" s="11">
        <f t="shared" si="3"/>
        <v>45056.953993055555</v>
      </c>
      <c r="C50" s="58">
        <v>2023</v>
      </c>
      <c r="D50" s="58">
        <v>5</v>
      </c>
      <c r="E50" s="58">
        <v>10</v>
      </c>
      <c r="F50" s="58">
        <v>22</v>
      </c>
      <c r="G50" s="58">
        <v>53</v>
      </c>
      <c r="H50" s="57">
        <v>45</v>
      </c>
      <c r="I50" s="57">
        <v>0.1</v>
      </c>
      <c r="J50" s="56">
        <v>56.07</v>
      </c>
      <c r="K50" s="56"/>
      <c r="L50" s="56">
        <v>0.01</v>
      </c>
      <c r="M50" s="56">
        <v>113.89</v>
      </c>
      <c r="N50" s="56"/>
      <c r="O50" s="56">
        <v>0.01</v>
      </c>
      <c r="P50" s="58">
        <v>7</v>
      </c>
      <c r="Q50" s="58">
        <v>3</v>
      </c>
      <c r="R50" s="57">
        <v>9.5</v>
      </c>
      <c r="S50" s="103">
        <v>0.3</v>
      </c>
      <c r="T50" s="114"/>
      <c r="U50" s="114">
        <f t="shared" si="4"/>
        <v>3.0555555555555554</v>
      </c>
      <c r="V50" s="114">
        <v>3.1</v>
      </c>
      <c r="W50" s="92">
        <v>19</v>
      </c>
      <c r="X50" s="95" t="s">
        <v>6</v>
      </c>
      <c r="Y50" s="95"/>
      <c r="Z50" s="115"/>
      <c r="AA50" s="115" t="s">
        <v>196</v>
      </c>
      <c r="AB50" s="93"/>
      <c r="AC50" s="89"/>
      <c r="AE50" s="39">
        <f t="shared" si="5"/>
        <v>2.8183829312644916E+16</v>
      </c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70"/>
      <c r="AW50" s="70"/>
      <c r="AX50" s="70"/>
      <c r="AY50" s="116"/>
      <c r="AZ50" s="116"/>
      <c r="BA50" s="116"/>
    </row>
    <row r="51" spans="1:53" x14ac:dyDescent="0.25">
      <c r="A51" s="4" t="s">
        <v>67</v>
      </c>
      <c r="B51" s="11">
        <f t="shared" si="3"/>
        <v>45059.531990740739</v>
      </c>
      <c r="C51" s="58">
        <v>2023</v>
      </c>
      <c r="D51" s="58">
        <v>5</v>
      </c>
      <c r="E51" s="58">
        <v>13</v>
      </c>
      <c r="F51" s="58">
        <v>12</v>
      </c>
      <c r="G51" s="58">
        <v>46</v>
      </c>
      <c r="H51" s="57">
        <v>4.5</v>
      </c>
      <c r="I51" s="57">
        <v>0.1</v>
      </c>
      <c r="J51" s="56">
        <v>51.71</v>
      </c>
      <c r="K51" s="56"/>
      <c r="L51" s="56">
        <v>0.01</v>
      </c>
      <c r="M51" s="56">
        <v>101.19</v>
      </c>
      <c r="N51" s="56"/>
      <c r="O51" s="56">
        <v>0.01</v>
      </c>
      <c r="P51" s="58">
        <v>19</v>
      </c>
      <c r="Q51" s="58">
        <v>2</v>
      </c>
      <c r="R51" s="57">
        <v>9.4</v>
      </c>
      <c r="S51" s="103">
        <v>0.3</v>
      </c>
      <c r="T51" s="114"/>
      <c r="U51" s="114">
        <f t="shared" si="4"/>
        <v>3</v>
      </c>
      <c r="V51" s="114">
        <v>3</v>
      </c>
      <c r="W51" s="92">
        <v>33</v>
      </c>
      <c r="X51" s="95" t="s">
        <v>6</v>
      </c>
      <c r="Y51" s="95"/>
      <c r="Z51" s="115"/>
      <c r="AA51" s="115" t="s">
        <v>196</v>
      </c>
      <c r="AB51" s="93"/>
      <c r="AC51" s="89"/>
      <c r="AE51" s="39">
        <f t="shared" si="5"/>
        <v>1.9952623149688948E+16</v>
      </c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70"/>
      <c r="AW51" s="70"/>
      <c r="AX51" s="70"/>
      <c r="AY51" s="116"/>
      <c r="AZ51" s="116"/>
      <c r="BA51" s="116"/>
    </row>
    <row r="52" spans="1:53" x14ac:dyDescent="0.25">
      <c r="A52" s="4" t="s">
        <v>68</v>
      </c>
      <c r="B52" s="11">
        <f t="shared" si="3"/>
        <v>45067.836018518516</v>
      </c>
      <c r="C52" s="58">
        <v>2023</v>
      </c>
      <c r="D52" s="58">
        <v>5</v>
      </c>
      <c r="E52" s="58">
        <v>21</v>
      </c>
      <c r="F52" s="58">
        <v>20</v>
      </c>
      <c r="G52" s="58">
        <v>3</v>
      </c>
      <c r="H52" s="57">
        <v>52.6</v>
      </c>
      <c r="I52" s="57">
        <v>0.2</v>
      </c>
      <c r="J52" s="56">
        <v>54.5</v>
      </c>
      <c r="K52" s="56"/>
      <c r="L52" s="56">
        <v>0.01</v>
      </c>
      <c r="M52" s="56">
        <v>110.73</v>
      </c>
      <c r="N52" s="56"/>
      <c r="O52" s="56">
        <v>0.02</v>
      </c>
      <c r="P52" s="58">
        <v>15</v>
      </c>
      <c r="Q52" s="58">
        <v>9</v>
      </c>
      <c r="R52" s="57">
        <v>9.5</v>
      </c>
      <c r="S52" s="103">
        <v>0.2</v>
      </c>
      <c r="T52" s="114"/>
      <c r="U52" s="114">
        <f t="shared" si="4"/>
        <v>3.0555555555555554</v>
      </c>
      <c r="V52" s="114">
        <v>3.1</v>
      </c>
      <c r="W52" s="92">
        <v>25</v>
      </c>
      <c r="X52" s="95" t="s">
        <v>6</v>
      </c>
      <c r="Y52" s="95"/>
      <c r="Z52" s="115"/>
      <c r="AA52" s="115" t="s">
        <v>196</v>
      </c>
      <c r="AB52" s="93" t="s">
        <v>245</v>
      </c>
      <c r="AC52" s="89">
        <v>17</v>
      </c>
      <c r="AE52" s="39">
        <f t="shared" si="5"/>
        <v>2.8183829312644916E+16</v>
      </c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70"/>
      <c r="AW52" s="70"/>
      <c r="AX52" s="70"/>
      <c r="AY52" s="116"/>
      <c r="AZ52" s="116"/>
      <c r="BA52" s="116"/>
    </row>
    <row r="53" spans="1:53" x14ac:dyDescent="0.25">
      <c r="A53" s="4" t="s">
        <v>69</v>
      </c>
      <c r="B53" s="11">
        <f t="shared" si="3"/>
        <v>45067.852083333331</v>
      </c>
      <c r="C53" s="58">
        <v>2023</v>
      </c>
      <c r="D53" s="58">
        <v>5</v>
      </c>
      <c r="E53" s="58">
        <v>21</v>
      </c>
      <c r="F53" s="58">
        <v>20</v>
      </c>
      <c r="G53" s="58">
        <v>27</v>
      </c>
      <c r="H53" s="57">
        <v>0.3</v>
      </c>
      <c r="I53" s="57">
        <v>0.2</v>
      </c>
      <c r="J53" s="56">
        <v>54.53</v>
      </c>
      <c r="K53" s="56"/>
      <c r="L53" s="56">
        <v>0.01</v>
      </c>
      <c r="M53" s="56">
        <v>110.74</v>
      </c>
      <c r="N53" s="56"/>
      <c r="O53" s="56">
        <v>0.02</v>
      </c>
      <c r="P53" s="58">
        <v>22</v>
      </c>
      <c r="Q53" s="58">
        <v>3</v>
      </c>
      <c r="R53" s="57">
        <v>9.3000000000000007</v>
      </c>
      <c r="S53" s="103">
        <v>0.2</v>
      </c>
      <c r="T53" s="114"/>
      <c r="U53" s="114">
        <f t="shared" si="4"/>
        <v>2.9444444444444446</v>
      </c>
      <c r="V53" s="114">
        <v>2.9</v>
      </c>
      <c r="W53" s="92">
        <v>30</v>
      </c>
      <c r="X53" s="95" t="s">
        <v>6</v>
      </c>
      <c r="Y53" s="95"/>
      <c r="Z53" s="115"/>
      <c r="AA53" s="115" t="s">
        <v>196</v>
      </c>
      <c r="AB53" s="93"/>
      <c r="AC53" s="89"/>
      <c r="AE53" s="39">
        <f t="shared" si="5"/>
        <v>1.4125375446227572E+16</v>
      </c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70"/>
      <c r="AW53" s="70"/>
      <c r="AX53" s="70"/>
      <c r="AY53" s="116"/>
      <c r="AZ53" s="116"/>
      <c r="BA53" s="116"/>
    </row>
    <row r="54" spans="1:53" x14ac:dyDescent="0.25">
      <c r="A54" s="4" t="s">
        <v>70</v>
      </c>
      <c r="B54" s="11">
        <f t="shared" si="3"/>
        <v>45069.632060185184</v>
      </c>
      <c r="C54" s="58">
        <v>2023</v>
      </c>
      <c r="D54" s="58">
        <v>5</v>
      </c>
      <c r="E54" s="58">
        <v>23</v>
      </c>
      <c r="F54" s="58">
        <v>15</v>
      </c>
      <c r="G54" s="58">
        <v>10</v>
      </c>
      <c r="H54" s="57">
        <v>10.7</v>
      </c>
      <c r="I54" s="57">
        <v>0.2</v>
      </c>
      <c r="J54" s="56">
        <v>56.23</v>
      </c>
      <c r="K54" s="56"/>
      <c r="L54" s="56">
        <v>0.01</v>
      </c>
      <c r="M54" s="56">
        <v>113.87</v>
      </c>
      <c r="N54" s="56"/>
      <c r="O54" s="56">
        <v>0.02</v>
      </c>
      <c r="P54" s="58">
        <v>18</v>
      </c>
      <c r="Q54" s="58">
        <v>2</v>
      </c>
      <c r="R54" s="57">
        <v>9.4</v>
      </c>
      <c r="S54" s="103">
        <v>0.2</v>
      </c>
      <c r="T54" s="114"/>
      <c r="U54" s="114">
        <f t="shared" si="4"/>
        <v>3</v>
      </c>
      <c r="V54" s="114">
        <v>3</v>
      </c>
      <c r="W54" s="92">
        <v>19</v>
      </c>
      <c r="X54" s="95" t="s">
        <v>6</v>
      </c>
      <c r="Y54" s="95"/>
      <c r="Z54" s="115"/>
      <c r="AA54" s="115" t="s">
        <v>196</v>
      </c>
      <c r="AB54" s="93"/>
      <c r="AC54" s="89"/>
      <c r="AE54" s="39">
        <f t="shared" si="5"/>
        <v>1.9952623149688948E+16</v>
      </c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70"/>
      <c r="AW54" s="70"/>
      <c r="AX54" s="70"/>
      <c r="AY54" s="116"/>
      <c r="AZ54" s="116"/>
      <c r="BA54" s="116"/>
    </row>
    <row r="55" spans="1:53" ht="22.5" x14ac:dyDescent="0.25">
      <c r="A55" s="4" t="s">
        <v>71</v>
      </c>
      <c r="B55" s="11">
        <f t="shared" si="3"/>
        <v>45073.82167824074</v>
      </c>
      <c r="C55" s="58">
        <v>2023</v>
      </c>
      <c r="D55" s="58">
        <v>5</v>
      </c>
      <c r="E55" s="58">
        <v>27</v>
      </c>
      <c r="F55" s="58">
        <v>19</v>
      </c>
      <c r="G55" s="58">
        <v>43</v>
      </c>
      <c r="H55" s="57">
        <v>13.9</v>
      </c>
      <c r="I55" s="57">
        <v>0.1</v>
      </c>
      <c r="J55" s="56">
        <v>51.68</v>
      </c>
      <c r="K55" s="56"/>
      <c r="L55" s="56">
        <v>0.01</v>
      </c>
      <c r="M55" s="56">
        <v>102.43</v>
      </c>
      <c r="N55" s="56"/>
      <c r="O55" s="56">
        <v>0.01</v>
      </c>
      <c r="P55" s="58">
        <v>12</v>
      </c>
      <c r="Q55" s="58">
        <v>2</v>
      </c>
      <c r="R55" s="57">
        <v>10.4</v>
      </c>
      <c r="S55" s="103">
        <v>0.2</v>
      </c>
      <c r="T55" s="114"/>
      <c r="U55" s="114">
        <f t="shared" si="4"/>
        <v>3.5555555555555558</v>
      </c>
      <c r="V55" s="114">
        <v>3.6</v>
      </c>
      <c r="W55" s="92">
        <v>34</v>
      </c>
      <c r="X55" s="95" t="s">
        <v>6</v>
      </c>
      <c r="Y55" s="95"/>
      <c r="Z55" s="115"/>
      <c r="AA55" s="115" t="s">
        <v>196</v>
      </c>
      <c r="AB55" s="93" t="s">
        <v>246</v>
      </c>
      <c r="AC55" s="89">
        <v>18</v>
      </c>
      <c r="AE55" s="39">
        <f t="shared" si="5"/>
        <v>1.5848931924611347E+17</v>
      </c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70"/>
      <c r="AW55" s="70"/>
      <c r="AX55" s="70"/>
      <c r="AY55" s="116"/>
      <c r="AZ55" s="116"/>
      <c r="BA55" s="116"/>
    </row>
    <row r="56" spans="1:53" ht="33.75" x14ac:dyDescent="0.25">
      <c r="A56" s="4" t="s">
        <v>72</v>
      </c>
      <c r="B56" s="11">
        <f t="shared" si="3"/>
        <v>45075.648946759262</v>
      </c>
      <c r="C56" s="58">
        <v>2023</v>
      </c>
      <c r="D56" s="58">
        <v>5</v>
      </c>
      <c r="E56" s="58">
        <v>29</v>
      </c>
      <c r="F56" s="58">
        <v>15</v>
      </c>
      <c r="G56" s="58">
        <v>34</v>
      </c>
      <c r="H56" s="57">
        <v>29.9</v>
      </c>
      <c r="I56" s="57">
        <v>0.1</v>
      </c>
      <c r="J56" s="56">
        <v>51.81</v>
      </c>
      <c r="K56" s="56"/>
      <c r="L56" s="56">
        <v>0.01</v>
      </c>
      <c r="M56" s="56">
        <v>104.79</v>
      </c>
      <c r="N56" s="56"/>
      <c r="O56" s="56">
        <v>0.01</v>
      </c>
      <c r="P56" s="58">
        <v>10</v>
      </c>
      <c r="Q56" s="58">
        <v>2</v>
      </c>
      <c r="R56" s="57">
        <v>10</v>
      </c>
      <c r="S56" s="103">
        <v>0.2</v>
      </c>
      <c r="T56" s="114"/>
      <c r="U56" s="114">
        <f t="shared" si="4"/>
        <v>3.333333333333333</v>
      </c>
      <c r="V56" s="114">
        <v>3.3</v>
      </c>
      <c r="W56" s="92">
        <v>32</v>
      </c>
      <c r="X56" s="95" t="s">
        <v>6</v>
      </c>
      <c r="Y56" s="95"/>
      <c r="Z56" s="116" t="s">
        <v>203</v>
      </c>
      <c r="AA56" s="115" t="s">
        <v>196</v>
      </c>
      <c r="AB56" s="93" t="s">
        <v>247</v>
      </c>
      <c r="AC56" s="89">
        <v>19</v>
      </c>
      <c r="AD56" s="8"/>
      <c r="AE56" s="39">
        <f t="shared" si="5"/>
        <v>5.6234132519035104E+16</v>
      </c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70"/>
      <c r="AW56" s="70"/>
      <c r="AX56" s="70"/>
      <c r="AY56" s="116"/>
      <c r="AZ56" s="116"/>
      <c r="BA56" s="116"/>
    </row>
    <row r="57" spans="1:53" x14ac:dyDescent="0.25">
      <c r="A57" s="4" t="s">
        <v>73</v>
      </c>
      <c r="B57" s="11">
        <f t="shared" si="3"/>
        <v>45076.740474537037</v>
      </c>
      <c r="C57" s="58">
        <v>2023</v>
      </c>
      <c r="D57" s="58">
        <v>5</v>
      </c>
      <c r="E57" s="58">
        <v>30</v>
      </c>
      <c r="F57" s="58">
        <v>17</v>
      </c>
      <c r="G57" s="58">
        <v>46</v>
      </c>
      <c r="H57" s="57">
        <v>17.100000000000001</v>
      </c>
      <c r="I57" s="57">
        <v>0.2</v>
      </c>
      <c r="J57" s="56">
        <v>56.15</v>
      </c>
      <c r="K57" s="56"/>
      <c r="L57" s="56">
        <v>0.01</v>
      </c>
      <c r="M57" s="56">
        <v>111.85</v>
      </c>
      <c r="N57" s="56"/>
      <c r="O57" s="56">
        <v>0.01</v>
      </c>
      <c r="P57" s="58">
        <v>22</v>
      </c>
      <c r="Q57" s="58">
        <v>2</v>
      </c>
      <c r="R57" s="57">
        <v>9</v>
      </c>
      <c r="S57" s="103">
        <v>0.2</v>
      </c>
      <c r="T57" s="114"/>
      <c r="U57" s="114">
        <f t="shared" si="4"/>
        <v>2.7777777777777777</v>
      </c>
      <c r="V57" s="114">
        <v>2.8</v>
      </c>
      <c r="W57" s="92">
        <v>23</v>
      </c>
      <c r="X57" s="95" t="s">
        <v>6</v>
      </c>
      <c r="Y57" s="95"/>
      <c r="Z57" s="115"/>
      <c r="AA57" s="115" t="s">
        <v>196</v>
      </c>
      <c r="AB57" s="93"/>
      <c r="AC57" s="89"/>
      <c r="AE57" s="39">
        <f t="shared" si="5"/>
        <v>1E+16</v>
      </c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70"/>
      <c r="AW57" s="70"/>
      <c r="AX57" s="70"/>
      <c r="AY57" s="116"/>
      <c r="AZ57" s="116"/>
      <c r="BA57" s="116"/>
    </row>
    <row r="58" spans="1:53" ht="33.75" x14ac:dyDescent="0.25">
      <c r="A58" s="4" t="s">
        <v>74</v>
      </c>
      <c r="B58" s="11">
        <f t="shared" si="3"/>
        <v>45085.956423611111</v>
      </c>
      <c r="C58" s="58">
        <v>2023</v>
      </c>
      <c r="D58" s="58">
        <v>6</v>
      </c>
      <c r="E58" s="58">
        <v>8</v>
      </c>
      <c r="F58" s="58">
        <v>22</v>
      </c>
      <c r="G58" s="58">
        <v>57</v>
      </c>
      <c r="H58" s="57">
        <v>15.4</v>
      </c>
      <c r="I58" s="57">
        <v>0.1</v>
      </c>
      <c r="J58" s="56">
        <v>53.54</v>
      </c>
      <c r="K58" s="56"/>
      <c r="L58" s="56">
        <v>0.01</v>
      </c>
      <c r="M58" s="56">
        <v>108.54</v>
      </c>
      <c r="N58" s="56"/>
      <c r="O58" s="56">
        <v>0.01</v>
      </c>
      <c r="P58" s="58">
        <v>18</v>
      </c>
      <c r="Q58" s="58">
        <v>2</v>
      </c>
      <c r="R58" s="57">
        <v>11.7</v>
      </c>
      <c r="S58" s="103">
        <v>0.2</v>
      </c>
      <c r="T58" s="114"/>
      <c r="U58" s="114">
        <f t="shared" si="4"/>
        <v>4.2777777777777777</v>
      </c>
      <c r="V58" s="114">
        <v>4.3</v>
      </c>
      <c r="W58" s="92">
        <v>40</v>
      </c>
      <c r="X58" s="95" t="s">
        <v>6</v>
      </c>
      <c r="Y58" s="95"/>
      <c r="Z58" s="116" t="s">
        <v>203</v>
      </c>
      <c r="AA58" s="115" t="s">
        <v>196</v>
      </c>
      <c r="AB58" s="93" t="s">
        <v>248</v>
      </c>
      <c r="AC58" s="89">
        <v>20</v>
      </c>
      <c r="AD58" s="8"/>
      <c r="AE58" s="39">
        <f t="shared" si="5"/>
        <v>1.7782794100389286E+18</v>
      </c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70"/>
      <c r="AW58" s="70"/>
      <c r="AX58" s="70"/>
      <c r="AY58" s="116"/>
      <c r="AZ58" s="116"/>
      <c r="BA58" s="116"/>
    </row>
    <row r="59" spans="1:53" x14ac:dyDescent="0.25">
      <c r="A59" s="4" t="s">
        <v>75</v>
      </c>
      <c r="B59" s="11">
        <f t="shared" si="3"/>
        <v>45086.093645833331</v>
      </c>
      <c r="C59" s="58">
        <v>2023</v>
      </c>
      <c r="D59" s="58">
        <v>6</v>
      </c>
      <c r="E59" s="58">
        <v>9</v>
      </c>
      <c r="F59" s="58">
        <v>2</v>
      </c>
      <c r="G59" s="58">
        <v>14</v>
      </c>
      <c r="H59" s="57">
        <v>51.6</v>
      </c>
      <c r="I59" s="57">
        <v>0.1</v>
      </c>
      <c r="J59" s="56">
        <v>51.73</v>
      </c>
      <c r="K59" s="56"/>
      <c r="L59" s="56">
        <v>0.01</v>
      </c>
      <c r="M59" s="56">
        <v>101.56</v>
      </c>
      <c r="N59" s="56"/>
      <c r="O59" s="56">
        <v>0.01</v>
      </c>
      <c r="P59" s="58">
        <v>16</v>
      </c>
      <c r="Q59" s="58">
        <v>2</v>
      </c>
      <c r="R59" s="57">
        <v>9.6</v>
      </c>
      <c r="S59" s="103">
        <v>0.2</v>
      </c>
      <c r="T59" s="114"/>
      <c r="U59" s="114">
        <f t="shared" si="4"/>
        <v>3.1111111111111107</v>
      </c>
      <c r="V59" s="114">
        <v>3.1</v>
      </c>
      <c r="W59" s="92">
        <v>30</v>
      </c>
      <c r="X59" s="95" t="s">
        <v>6</v>
      </c>
      <c r="Y59" s="95"/>
      <c r="Z59" s="115"/>
      <c r="AA59" s="115" t="s">
        <v>196</v>
      </c>
      <c r="AB59" s="93"/>
      <c r="AC59" s="89"/>
      <c r="AE59" s="39">
        <f t="shared" si="5"/>
        <v>2.8183829312644916E+16</v>
      </c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70"/>
      <c r="AW59" s="70"/>
      <c r="AX59" s="70"/>
      <c r="AY59" s="116"/>
      <c r="AZ59" s="116"/>
      <c r="BA59" s="116"/>
    </row>
    <row r="60" spans="1:53" x14ac:dyDescent="0.25">
      <c r="A60" s="4" t="s">
        <v>76</v>
      </c>
      <c r="B60" s="11">
        <f t="shared" si="3"/>
        <v>45090.395868055559</v>
      </c>
      <c r="C60" s="58">
        <v>2023</v>
      </c>
      <c r="D60" s="58">
        <v>6</v>
      </c>
      <c r="E60" s="58">
        <v>13</v>
      </c>
      <c r="F60" s="58">
        <v>9</v>
      </c>
      <c r="G60" s="58">
        <v>30</v>
      </c>
      <c r="H60" s="57">
        <v>3.9</v>
      </c>
      <c r="I60" s="57">
        <v>0.3</v>
      </c>
      <c r="J60" s="56">
        <v>49.95</v>
      </c>
      <c r="K60" s="56"/>
      <c r="L60" s="56">
        <v>0.02</v>
      </c>
      <c r="M60" s="56">
        <v>100.3</v>
      </c>
      <c r="N60" s="56"/>
      <c r="O60" s="56">
        <v>0.01</v>
      </c>
      <c r="P60" s="58">
        <v>2</v>
      </c>
      <c r="Q60" s="58">
        <v>7</v>
      </c>
      <c r="R60" s="57">
        <v>10.3</v>
      </c>
      <c r="S60" s="103">
        <v>0.2</v>
      </c>
      <c r="T60" s="114"/>
      <c r="U60" s="114">
        <f t="shared" si="4"/>
        <v>3.5000000000000004</v>
      </c>
      <c r="V60" s="114">
        <v>3.5</v>
      </c>
      <c r="W60" s="92">
        <v>26</v>
      </c>
      <c r="X60" s="95" t="s">
        <v>6</v>
      </c>
      <c r="Y60" s="95"/>
      <c r="Z60" s="115"/>
      <c r="AA60" s="115" t="s">
        <v>196</v>
      </c>
      <c r="AB60" s="93"/>
      <c r="AC60" s="89"/>
      <c r="AE60" s="39">
        <f t="shared" si="5"/>
        <v>1.122018454301972E+17</v>
      </c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70"/>
      <c r="AW60" s="70"/>
      <c r="AX60" s="70"/>
      <c r="AY60" s="116"/>
      <c r="AZ60" s="116"/>
      <c r="BA60" s="116"/>
    </row>
    <row r="61" spans="1:53" x14ac:dyDescent="0.25">
      <c r="A61" s="4" t="s">
        <v>78</v>
      </c>
      <c r="B61" s="11">
        <f t="shared" si="3"/>
        <v>45097.991539351853</v>
      </c>
      <c r="C61" s="58">
        <v>2023</v>
      </c>
      <c r="D61" s="58">
        <v>6</v>
      </c>
      <c r="E61" s="58">
        <v>20</v>
      </c>
      <c r="F61" s="58">
        <v>23</v>
      </c>
      <c r="G61" s="58">
        <v>47</v>
      </c>
      <c r="H61" s="57">
        <v>49.5</v>
      </c>
      <c r="I61" s="57">
        <v>0.1</v>
      </c>
      <c r="J61" s="56">
        <v>52.5</v>
      </c>
      <c r="K61" s="56"/>
      <c r="L61" s="56">
        <v>0.01</v>
      </c>
      <c r="M61" s="56">
        <v>106.87</v>
      </c>
      <c r="N61" s="56"/>
      <c r="O61" s="56">
        <v>0.01</v>
      </c>
      <c r="P61" s="58">
        <v>24</v>
      </c>
      <c r="Q61" s="58">
        <v>2</v>
      </c>
      <c r="R61" s="57">
        <v>8.8000000000000007</v>
      </c>
      <c r="S61" s="103">
        <v>0.2</v>
      </c>
      <c r="T61" s="114"/>
      <c r="U61" s="114">
        <f t="shared" si="4"/>
        <v>2.666666666666667</v>
      </c>
      <c r="V61" s="114">
        <v>2.7</v>
      </c>
      <c r="W61" s="92">
        <v>31</v>
      </c>
      <c r="X61" s="95" t="s">
        <v>6</v>
      </c>
      <c r="Y61" s="95"/>
      <c r="Z61" s="116" t="s">
        <v>203</v>
      </c>
      <c r="AA61" s="115" t="s">
        <v>196</v>
      </c>
      <c r="AB61" s="93"/>
      <c r="AC61" s="89"/>
      <c r="AE61" s="39">
        <f t="shared" si="5"/>
        <v>7079457843841414</v>
      </c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70"/>
      <c r="AW61" s="70"/>
      <c r="AX61" s="70"/>
      <c r="AY61" s="116"/>
      <c r="AZ61" s="116"/>
      <c r="BA61" s="116"/>
    </row>
    <row r="62" spans="1:53" x14ac:dyDescent="0.25">
      <c r="A62" s="4" t="s">
        <v>80</v>
      </c>
      <c r="B62" s="11">
        <f t="shared" si="3"/>
        <v>45101.230196759258</v>
      </c>
      <c r="C62" s="58">
        <v>2023</v>
      </c>
      <c r="D62" s="58">
        <v>6</v>
      </c>
      <c r="E62" s="58">
        <v>24</v>
      </c>
      <c r="F62" s="58">
        <v>5</v>
      </c>
      <c r="G62" s="58">
        <v>31</v>
      </c>
      <c r="H62" s="57">
        <v>29.7</v>
      </c>
      <c r="I62" s="57">
        <v>0.1</v>
      </c>
      <c r="J62" s="56">
        <v>55.33</v>
      </c>
      <c r="K62" s="56"/>
      <c r="L62" s="56">
        <v>0.01</v>
      </c>
      <c r="M62" s="56">
        <v>111.94</v>
      </c>
      <c r="N62" s="56"/>
      <c r="O62" s="56">
        <v>0.01</v>
      </c>
      <c r="P62" s="58">
        <v>6</v>
      </c>
      <c r="Q62" s="58">
        <v>7</v>
      </c>
      <c r="R62" s="57">
        <v>9.8000000000000007</v>
      </c>
      <c r="S62" s="103">
        <v>0.2</v>
      </c>
      <c r="T62" s="114"/>
      <c r="U62" s="114">
        <f t="shared" si="4"/>
        <v>3.2222222222222223</v>
      </c>
      <c r="V62" s="114">
        <v>3.2</v>
      </c>
      <c r="W62" s="92">
        <v>25</v>
      </c>
      <c r="X62" s="95" t="s">
        <v>6</v>
      </c>
      <c r="Y62" s="95"/>
      <c r="Z62" s="115"/>
      <c r="AA62" s="115" t="s">
        <v>196</v>
      </c>
      <c r="AB62" s="93"/>
      <c r="AC62" s="89"/>
      <c r="AE62" s="39">
        <f t="shared" si="5"/>
        <v>3.981071705534992E+16</v>
      </c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70"/>
      <c r="AW62" s="70"/>
      <c r="AX62" s="70"/>
      <c r="AY62" s="116"/>
      <c r="AZ62" s="116"/>
      <c r="BA62" s="116"/>
    </row>
    <row r="63" spans="1:53" x14ac:dyDescent="0.25">
      <c r="A63" s="4" t="s">
        <v>81</v>
      </c>
      <c r="B63" s="11">
        <f t="shared" si="3"/>
        <v>45102.068888888891</v>
      </c>
      <c r="C63" s="58">
        <v>2023</v>
      </c>
      <c r="D63" s="58">
        <v>6</v>
      </c>
      <c r="E63" s="58">
        <v>25</v>
      </c>
      <c r="F63" s="58">
        <v>1</v>
      </c>
      <c r="G63" s="58">
        <v>39</v>
      </c>
      <c r="H63" s="57">
        <v>12.6</v>
      </c>
      <c r="I63" s="57">
        <v>0.2</v>
      </c>
      <c r="J63" s="56">
        <v>56.29</v>
      </c>
      <c r="K63" s="56"/>
      <c r="L63" s="56">
        <v>0.01</v>
      </c>
      <c r="M63" s="56">
        <v>117.58</v>
      </c>
      <c r="N63" s="56"/>
      <c r="O63" s="56">
        <v>0.01</v>
      </c>
      <c r="P63" s="58"/>
      <c r="Q63" s="58"/>
      <c r="R63" s="57">
        <v>9.8000000000000007</v>
      </c>
      <c r="S63" s="103">
        <v>0.2</v>
      </c>
      <c r="T63" s="114"/>
      <c r="U63" s="114">
        <f t="shared" si="4"/>
        <v>3.2222222222222223</v>
      </c>
      <c r="V63" s="114">
        <v>3.2</v>
      </c>
      <c r="W63" s="92">
        <v>21</v>
      </c>
      <c r="X63" s="95" t="s">
        <v>6</v>
      </c>
      <c r="Y63" s="95"/>
      <c r="Z63" s="115"/>
      <c r="AA63" s="115" t="s">
        <v>196</v>
      </c>
      <c r="AB63" s="93"/>
      <c r="AC63" s="89"/>
      <c r="AE63" s="39">
        <f t="shared" si="5"/>
        <v>3.981071705534992E+16</v>
      </c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70"/>
      <c r="AW63" s="70"/>
      <c r="AX63" s="70"/>
      <c r="AY63" s="116"/>
      <c r="AZ63" s="116"/>
      <c r="BA63" s="116"/>
    </row>
    <row r="64" spans="1:53" x14ac:dyDescent="0.25">
      <c r="A64" s="4" t="s">
        <v>82</v>
      </c>
      <c r="B64" s="11">
        <f t="shared" si="3"/>
        <v>45103.65519675926</v>
      </c>
      <c r="C64" s="58">
        <v>2023</v>
      </c>
      <c r="D64" s="58">
        <v>6</v>
      </c>
      <c r="E64" s="58">
        <v>26</v>
      </c>
      <c r="F64" s="58">
        <v>15</v>
      </c>
      <c r="G64" s="58">
        <v>43</v>
      </c>
      <c r="H64" s="57">
        <v>29.8</v>
      </c>
      <c r="I64" s="57">
        <v>0.1</v>
      </c>
      <c r="J64" s="56">
        <v>53.31</v>
      </c>
      <c r="K64" s="56"/>
      <c r="L64" s="56">
        <v>0.01</v>
      </c>
      <c r="M64" s="56">
        <v>108.11</v>
      </c>
      <c r="N64" s="56"/>
      <c r="O64" s="56">
        <v>0.01</v>
      </c>
      <c r="P64" s="58">
        <v>12</v>
      </c>
      <c r="Q64" s="58">
        <v>2</v>
      </c>
      <c r="R64" s="57">
        <v>9.5</v>
      </c>
      <c r="S64" s="103">
        <v>0.3</v>
      </c>
      <c r="T64" s="114"/>
      <c r="U64" s="114">
        <f t="shared" si="4"/>
        <v>3.0555555555555554</v>
      </c>
      <c r="V64" s="114">
        <v>3.1</v>
      </c>
      <c r="W64" s="92">
        <v>25</v>
      </c>
      <c r="X64" s="95" t="s">
        <v>6</v>
      </c>
      <c r="Y64" s="95"/>
      <c r="Z64" s="116" t="s">
        <v>203</v>
      </c>
      <c r="AA64" s="115" t="s">
        <v>196</v>
      </c>
      <c r="AB64" s="93"/>
      <c r="AC64" s="89"/>
      <c r="AE64" s="39">
        <f t="shared" si="5"/>
        <v>2.8183829312644916E+16</v>
      </c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70"/>
      <c r="AW64" s="70"/>
      <c r="AX64" s="70"/>
      <c r="AY64" s="116"/>
      <c r="AZ64" s="116"/>
      <c r="BA64" s="116"/>
    </row>
    <row r="65" spans="1:53" ht="22.5" x14ac:dyDescent="0.25">
      <c r="A65" s="4" t="s">
        <v>83</v>
      </c>
      <c r="B65" s="11">
        <f t="shared" si="3"/>
        <v>45109.103090277778</v>
      </c>
      <c r="C65" s="58">
        <v>2023</v>
      </c>
      <c r="D65" s="58">
        <v>7</v>
      </c>
      <c r="E65" s="58">
        <v>2</v>
      </c>
      <c r="F65" s="58">
        <v>2</v>
      </c>
      <c r="G65" s="58">
        <v>28</v>
      </c>
      <c r="H65" s="57">
        <v>27.9</v>
      </c>
      <c r="I65" s="57">
        <v>0.1</v>
      </c>
      <c r="J65" s="56">
        <v>55.88</v>
      </c>
      <c r="K65" s="56"/>
      <c r="L65" s="56">
        <v>0.01</v>
      </c>
      <c r="M65" s="56">
        <v>113.39</v>
      </c>
      <c r="N65" s="56"/>
      <c r="O65" s="56">
        <v>0.01</v>
      </c>
      <c r="P65" s="58">
        <v>12</v>
      </c>
      <c r="Q65" s="58">
        <v>2</v>
      </c>
      <c r="R65" s="57">
        <v>13</v>
      </c>
      <c r="S65" s="103">
        <v>0.2</v>
      </c>
      <c r="T65" s="114"/>
      <c r="U65" s="114">
        <f t="shared" si="4"/>
        <v>5</v>
      </c>
      <c r="V65" s="114">
        <v>5</v>
      </c>
      <c r="W65" s="92">
        <v>36</v>
      </c>
      <c r="X65" s="95" t="s">
        <v>6</v>
      </c>
      <c r="Y65" s="95"/>
      <c r="Z65" s="115"/>
      <c r="AA65" s="115" t="s">
        <v>196</v>
      </c>
      <c r="AB65" s="93" t="s">
        <v>249</v>
      </c>
      <c r="AC65" s="89">
        <v>21</v>
      </c>
      <c r="AE65" s="39">
        <f t="shared" si="5"/>
        <v>1.9952623149688947E+19</v>
      </c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70"/>
      <c r="AW65" s="70"/>
      <c r="AX65" s="70"/>
      <c r="AY65" s="116"/>
      <c r="AZ65" s="116"/>
      <c r="BA65" s="116"/>
    </row>
    <row r="66" spans="1:53" x14ac:dyDescent="0.25">
      <c r="A66" s="4" t="s">
        <v>85</v>
      </c>
      <c r="B66" s="11">
        <f t="shared" si="3"/>
        <v>45119.77621527778</v>
      </c>
      <c r="C66" s="58">
        <v>2023</v>
      </c>
      <c r="D66" s="58">
        <v>7</v>
      </c>
      <c r="E66" s="58">
        <v>12</v>
      </c>
      <c r="F66" s="58">
        <v>18</v>
      </c>
      <c r="G66" s="58">
        <v>37</v>
      </c>
      <c r="H66" s="57">
        <v>45.3</v>
      </c>
      <c r="I66" s="57">
        <v>0.2</v>
      </c>
      <c r="J66" s="56">
        <v>54.97</v>
      </c>
      <c r="K66" s="56"/>
      <c r="L66" s="56">
        <v>0.01</v>
      </c>
      <c r="M66" s="56">
        <v>111.37</v>
      </c>
      <c r="N66" s="56"/>
      <c r="O66" s="56">
        <v>0.02</v>
      </c>
      <c r="P66" s="58">
        <v>14</v>
      </c>
      <c r="Q66" s="58">
        <v>3</v>
      </c>
      <c r="R66" s="57">
        <v>9.6</v>
      </c>
      <c r="S66" s="103">
        <v>0.2</v>
      </c>
      <c r="T66" s="114"/>
      <c r="U66" s="114">
        <f t="shared" si="4"/>
        <v>3.1111111111111107</v>
      </c>
      <c r="V66" s="114">
        <v>3.1</v>
      </c>
      <c r="W66" s="92">
        <v>25</v>
      </c>
      <c r="X66" s="95" t="s">
        <v>6</v>
      </c>
      <c r="Y66" s="95"/>
      <c r="Z66" s="115"/>
      <c r="AA66" s="115" t="s">
        <v>196</v>
      </c>
      <c r="AB66" s="93"/>
      <c r="AC66" s="89"/>
      <c r="AE66" s="39">
        <f t="shared" si="5"/>
        <v>2.8183829312644916E+16</v>
      </c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70"/>
      <c r="AW66" s="70"/>
      <c r="AX66" s="70"/>
      <c r="AY66" s="116"/>
      <c r="AZ66" s="116"/>
      <c r="BA66" s="116"/>
    </row>
    <row r="67" spans="1:53" x14ac:dyDescent="0.25">
      <c r="A67" s="4" t="s">
        <v>86</v>
      </c>
      <c r="B67" s="11">
        <f t="shared" si="3"/>
        <v>45121.603738425925</v>
      </c>
      <c r="C67" s="58">
        <v>2023</v>
      </c>
      <c r="D67" s="58">
        <v>7</v>
      </c>
      <c r="E67" s="58">
        <v>14</v>
      </c>
      <c r="F67" s="58">
        <v>14</v>
      </c>
      <c r="G67" s="58">
        <v>29</v>
      </c>
      <c r="H67" s="57">
        <v>23.5</v>
      </c>
      <c r="I67" s="57">
        <v>0.2</v>
      </c>
      <c r="J67" s="56">
        <v>51.09</v>
      </c>
      <c r="K67" s="56"/>
      <c r="L67" s="56">
        <v>0.01</v>
      </c>
      <c r="M67" s="56">
        <v>99.97</v>
      </c>
      <c r="N67" s="56"/>
      <c r="O67" s="56">
        <v>0.01</v>
      </c>
      <c r="P67" s="58"/>
      <c r="Q67" s="58"/>
      <c r="R67" s="57">
        <v>9.5</v>
      </c>
      <c r="S67" s="103">
        <v>0.3</v>
      </c>
      <c r="T67" s="114">
        <v>3.7</v>
      </c>
      <c r="U67" s="114">
        <f t="shared" si="4"/>
        <v>3.0555555555555554</v>
      </c>
      <c r="V67" s="114">
        <v>3.1</v>
      </c>
      <c r="W67" s="92">
        <v>17</v>
      </c>
      <c r="X67" s="95" t="s">
        <v>6</v>
      </c>
      <c r="Y67" s="15" t="s">
        <v>113</v>
      </c>
      <c r="Z67" s="115"/>
      <c r="AA67" s="115" t="s">
        <v>196</v>
      </c>
      <c r="AB67" s="93"/>
      <c r="AC67" s="89"/>
      <c r="AE67" s="39">
        <f t="shared" si="5"/>
        <v>2.8183829312644916E+16</v>
      </c>
      <c r="AG67" s="104">
        <v>2023</v>
      </c>
      <c r="AH67" s="104">
        <v>7</v>
      </c>
      <c r="AI67" s="104">
        <v>14</v>
      </c>
      <c r="AJ67" s="104">
        <v>14</v>
      </c>
      <c r="AK67" s="104">
        <v>29</v>
      </c>
      <c r="AL67" s="103">
        <v>18.899999999999999</v>
      </c>
      <c r="AM67" s="103">
        <v>2</v>
      </c>
      <c r="AN67" s="102">
        <v>51.069000000000003</v>
      </c>
      <c r="AO67" s="104">
        <v>2</v>
      </c>
      <c r="AP67" s="102">
        <v>1.7999999999999999E-2</v>
      </c>
      <c r="AQ67" s="102">
        <v>99.867999999999995</v>
      </c>
      <c r="AR67" s="104">
        <v>1</v>
      </c>
      <c r="AS67" s="101">
        <v>1.4E-2</v>
      </c>
      <c r="AT67" s="104">
        <v>10</v>
      </c>
      <c r="AU67" s="104" t="s">
        <v>118</v>
      </c>
      <c r="AV67" s="114">
        <v>3.7</v>
      </c>
      <c r="AW67" s="114">
        <f>0.994*AV67-0.123</f>
        <v>3.5548000000000002</v>
      </c>
      <c r="AX67" s="89">
        <v>3.6</v>
      </c>
      <c r="AY67" s="100" t="s">
        <v>113</v>
      </c>
      <c r="AZ67" s="99" t="s">
        <v>134</v>
      </c>
      <c r="BA67" s="115" t="s">
        <v>196</v>
      </c>
    </row>
    <row r="68" spans="1:53" x14ac:dyDescent="0.25">
      <c r="A68" s="4" t="s">
        <v>87</v>
      </c>
      <c r="B68" s="11">
        <f t="shared" si="3"/>
        <v>45123.992581018516</v>
      </c>
      <c r="C68" s="58">
        <v>2023</v>
      </c>
      <c r="D68" s="58">
        <v>7</v>
      </c>
      <c r="E68" s="58">
        <v>16</v>
      </c>
      <c r="F68" s="58">
        <v>23</v>
      </c>
      <c r="G68" s="58">
        <v>49</v>
      </c>
      <c r="H68" s="57">
        <v>19.2</v>
      </c>
      <c r="I68" s="57">
        <v>0.2</v>
      </c>
      <c r="J68" s="56">
        <v>55.74</v>
      </c>
      <c r="K68" s="56"/>
      <c r="L68" s="56">
        <v>0.01</v>
      </c>
      <c r="M68" s="56">
        <v>111.07</v>
      </c>
      <c r="N68" s="56"/>
      <c r="O68" s="56">
        <v>0.02</v>
      </c>
      <c r="P68" s="58">
        <v>6</v>
      </c>
      <c r="Q68" s="58">
        <v>3</v>
      </c>
      <c r="R68" s="57">
        <v>9.8000000000000007</v>
      </c>
      <c r="S68" s="103">
        <v>0.2</v>
      </c>
      <c r="T68" s="114"/>
      <c r="U68" s="114">
        <f t="shared" si="4"/>
        <v>3.2222222222222223</v>
      </c>
      <c r="V68" s="114">
        <v>3.2</v>
      </c>
      <c r="W68" s="92">
        <v>22</v>
      </c>
      <c r="X68" s="95" t="s">
        <v>6</v>
      </c>
      <c r="Y68" s="95"/>
      <c r="Z68" s="115"/>
      <c r="AA68" s="115" t="s">
        <v>196</v>
      </c>
      <c r="AB68" s="93"/>
      <c r="AC68" s="89"/>
      <c r="AE68" s="39">
        <f t="shared" si="5"/>
        <v>3.981071705534992E+16</v>
      </c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70"/>
      <c r="AW68" s="70"/>
      <c r="AX68" s="70"/>
      <c r="AY68" s="116"/>
      <c r="AZ68" s="116"/>
      <c r="BA68" s="116"/>
    </row>
    <row r="69" spans="1:53" x14ac:dyDescent="0.25">
      <c r="A69" s="4" t="s">
        <v>88</v>
      </c>
      <c r="B69" s="11">
        <f t="shared" si="3"/>
        <v>45124.939143518517</v>
      </c>
      <c r="C69" s="58">
        <v>2023</v>
      </c>
      <c r="D69" s="58">
        <v>7</v>
      </c>
      <c r="E69" s="58">
        <v>17</v>
      </c>
      <c r="F69" s="58">
        <v>22</v>
      </c>
      <c r="G69" s="58">
        <v>32</v>
      </c>
      <c r="H69" s="57">
        <v>22.2</v>
      </c>
      <c r="I69" s="57">
        <v>0.1</v>
      </c>
      <c r="J69" s="56">
        <v>53.39</v>
      </c>
      <c r="K69" s="56"/>
      <c r="L69" s="56">
        <v>0.01</v>
      </c>
      <c r="M69" s="56">
        <v>108.16</v>
      </c>
      <c r="N69" s="56"/>
      <c r="O69" s="56">
        <v>0.01</v>
      </c>
      <c r="P69" s="58">
        <v>15</v>
      </c>
      <c r="Q69" s="58">
        <v>2</v>
      </c>
      <c r="R69" s="57">
        <v>9.5</v>
      </c>
      <c r="S69" s="103">
        <v>0.3</v>
      </c>
      <c r="T69" s="114"/>
      <c r="U69" s="114">
        <f t="shared" si="4"/>
        <v>3.0555555555555554</v>
      </c>
      <c r="V69" s="114">
        <v>3.1</v>
      </c>
      <c r="W69" s="92">
        <v>21</v>
      </c>
      <c r="X69" s="95" t="s">
        <v>6</v>
      </c>
      <c r="Y69" s="95"/>
      <c r="Z69" s="116" t="s">
        <v>203</v>
      </c>
      <c r="AA69" s="115" t="s">
        <v>196</v>
      </c>
      <c r="AB69" s="93"/>
      <c r="AC69" s="89"/>
      <c r="AE69" s="39">
        <f t="shared" si="5"/>
        <v>2.8183829312644916E+16</v>
      </c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70"/>
      <c r="AW69" s="70"/>
      <c r="AX69" s="70"/>
      <c r="AY69" s="116"/>
      <c r="AZ69" s="116"/>
      <c r="BA69" s="116"/>
    </row>
    <row r="70" spans="1:53" x14ac:dyDescent="0.25">
      <c r="A70" s="4" t="s">
        <v>89</v>
      </c>
      <c r="B70" s="11">
        <f t="shared" ref="B70:B101" si="6">DATE(C70,D70,E70)+TIME(F70,G70,H70)</f>
        <v>45128.439282407409</v>
      </c>
      <c r="C70" s="58">
        <v>2023</v>
      </c>
      <c r="D70" s="58">
        <v>7</v>
      </c>
      <c r="E70" s="58">
        <v>21</v>
      </c>
      <c r="F70" s="58">
        <v>10</v>
      </c>
      <c r="G70" s="58">
        <v>32</v>
      </c>
      <c r="H70" s="57">
        <v>34</v>
      </c>
      <c r="I70" s="57">
        <v>0.1</v>
      </c>
      <c r="J70" s="56">
        <v>55.81</v>
      </c>
      <c r="K70" s="56"/>
      <c r="L70" s="56">
        <v>0.01</v>
      </c>
      <c r="M70" s="56">
        <v>113.11</v>
      </c>
      <c r="N70" s="56"/>
      <c r="O70" s="56">
        <v>0.01</v>
      </c>
      <c r="P70" s="58">
        <v>24</v>
      </c>
      <c r="Q70" s="58">
        <v>2</v>
      </c>
      <c r="R70" s="57">
        <v>9.4</v>
      </c>
      <c r="S70" s="103">
        <v>0.3</v>
      </c>
      <c r="T70" s="114"/>
      <c r="U70" s="114">
        <f t="shared" ref="U70:U101" si="7">(R70-4)/1.8</f>
        <v>3</v>
      </c>
      <c r="V70" s="114">
        <v>3</v>
      </c>
      <c r="W70" s="92">
        <v>15</v>
      </c>
      <c r="X70" s="95" t="s">
        <v>6</v>
      </c>
      <c r="Y70" s="95"/>
      <c r="Z70" s="115"/>
      <c r="AA70" s="115" t="s">
        <v>196</v>
      </c>
      <c r="AB70" s="93"/>
      <c r="AC70" s="89"/>
      <c r="AE70" s="39">
        <f t="shared" ref="AE70:AE101" si="8">POWER(10,11.8+1.5*V70)</f>
        <v>1.9952623149688948E+16</v>
      </c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70"/>
      <c r="AW70" s="70"/>
      <c r="AX70" s="70"/>
      <c r="AY70" s="116"/>
      <c r="AZ70" s="116"/>
      <c r="BA70" s="116"/>
    </row>
    <row r="71" spans="1:53" x14ac:dyDescent="0.25">
      <c r="A71" s="4" t="s">
        <v>90</v>
      </c>
      <c r="B71" s="11">
        <f t="shared" si="6"/>
        <v>45139.312523148146</v>
      </c>
      <c r="C71" s="58">
        <v>2023</v>
      </c>
      <c r="D71" s="58">
        <v>8</v>
      </c>
      <c r="E71" s="58">
        <v>1</v>
      </c>
      <c r="F71" s="58">
        <v>7</v>
      </c>
      <c r="G71" s="58">
        <v>30</v>
      </c>
      <c r="H71" s="57">
        <v>2.6</v>
      </c>
      <c r="I71" s="57">
        <v>0.2</v>
      </c>
      <c r="J71" s="56">
        <v>51.34</v>
      </c>
      <c r="K71" s="56"/>
      <c r="L71" s="56">
        <v>0.01</v>
      </c>
      <c r="M71" s="56">
        <v>100.37</v>
      </c>
      <c r="N71" s="56"/>
      <c r="O71" s="56">
        <v>0.01</v>
      </c>
      <c r="P71" s="58"/>
      <c r="Q71" s="58"/>
      <c r="R71" s="57">
        <v>9.6</v>
      </c>
      <c r="S71" s="103">
        <v>0.2</v>
      </c>
      <c r="T71" s="114"/>
      <c r="U71" s="114">
        <f t="shared" si="7"/>
        <v>3.1111111111111107</v>
      </c>
      <c r="V71" s="114">
        <v>3.1</v>
      </c>
      <c r="W71" s="92">
        <v>25</v>
      </c>
      <c r="X71" s="95" t="s">
        <v>6</v>
      </c>
      <c r="Y71" s="95"/>
      <c r="Z71" s="115" t="s">
        <v>201</v>
      </c>
      <c r="AA71" s="115" t="s">
        <v>196</v>
      </c>
      <c r="AB71" s="93"/>
      <c r="AC71" s="89"/>
      <c r="AE71" s="39">
        <f t="shared" si="8"/>
        <v>2.8183829312644916E+16</v>
      </c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70"/>
      <c r="AW71" s="70"/>
      <c r="AX71" s="70"/>
      <c r="AY71" s="116"/>
      <c r="AZ71" s="116"/>
      <c r="BA71" s="116"/>
    </row>
    <row r="72" spans="1:53" x14ac:dyDescent="0.25">
      <c r="A72" s="4" t="s">
        <v>91</v>
      </c>
      <c r="B72" s="11">
        <f t="shared" si="6"/>
        <v>45148.479305555556</v>
      </c>
      <c r="C72" s="58">
        <v>2023</v>
      </c>
      <c r="D72" s="58">
        <v>8</v>
      </c>
      <c r="E72" s="58">
        <v>10</v>
      </c>
      <c r="F72" s="58">
        <v>11</v>
      </c>
      <c r="G72" s="58">
        <v>30</v>
      </c>
      <c r="H72" s="57">
        <v>12.2</v>
      </c>
      <c r="I72" s="57">
        <v>0.3</v>
      </c>
      <c r="J72" s="56">
        <v>56.28</v>
      </c>
      <c r="K72" s="56"/>
      <c r="L72" s="56">
        <v>0.01</v>
      </c>
      <c r="M72" s="56">
        <v>110.44</v>
      </c>
      <c r="N72" s="56"/>
      <c r="O72" s="56">
        <v>0.02</v>
      </c>
      <c r="P72" s="58">
        <v>8</v>
      </c>
      <c r="Q72" s="58">
        <v>9</v>
      </c>
      <c r="R72" s="57">
        <v>9.6</v>
      </c>
      <c r="S72" s="103">
        <v>0.2</v>
      </c>
      <c r="T72" s="114"/>
      <c r="U72" s="114">
        <f t="shared" si="7"/>
        <v>3.1111111111111107</v>
      </c>
      <c r="V72" s="114">
        <v>3.1</v>
      </c>
      <c r="W72" s="92">
        <v>19</v>
      </c>
      <c r="X72" s="95" t="s">
        <v>6</v>
      </c>
      <c r="Y72" s="95"/>
      <c r="Z72" s="115"/>
      <c r="AA72" s="115" t="s">
        <v>196</v>
      </c>
      <c r="AB72" s="93"/>
      <c r="AC72" s="89"/>
      <c r="AE72" s="39">
        <f t="shared" si="8"/>
        <v>2.8183829312644916E+16</v>
      </c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70"/>
      <c r="AW72" s="70"/>
      <c r="AX72" s="70"/>
      <c r="AY72" s="116"/>
      <c r="AZ72" s="116"/>
      <c r="BA72" s="116"/>
    </row>
    <row r="73" spans="1:53" x14ac:dyDescent="0.25">
      <c r="A73" s="4" t="s">
        <v>93</v>
      </c>
      <c r="B73" s="11">
        <f t="shared" si="6"/>
        <v>45174.119606481479</v>
      </c>
      <c r="C73" s="58">
        <v>2023</v>
      </c>
      <c r="D73" s="58">
        <v>9</v>
      </c>
      <c r="E73" s="58">
        <v>5</v>
      </c>
      <c r="F73" s="58">
        <v>2</v>
      </c>
      <c r="G73" s="58">
        <v>52</v>
      </c>
      <c r="H73" s="57">
        <v>14.7</v>
      </c>
      <c r="I73" s="57">
        <v>0.2</v>
      </c>
      <c r="J73" s="56">
        <v>54.02</v>
      </c>
      <c r="K73" s="56"/>
      <c r="L73" s="56">
        <v>0.02</v>
      </c>
      <c r="M73" s="56">
        <v>110.26</v>
      </c>
      <c r="N73" s="56"/>
      <c r="O73" s="56">
        <v>0.03</v>
      </c>
      <c r="P73" s="58">
        <v>15</v>
      </c>
      <c r="Q73" s="58">
        <v>4</v>
      </c>
      <c r="R73" s="57">
        <v>9.5</v>
      </c>
      <c r="S73" s="103">
        <v>0.3</v>
      </c>
      <c r="T73" s="114"/>
      <c r="U73" s="114">
        <f t="shared" si="7"/>
        <v>3.0555555555555554</v>
      </c>
      <c r="V73" s="114">
        <v>3.1</v>
      </c>
      <c r="W73" s="92">
        <v>15</v>
      </c>
      <c r="X73" s="95" t="s">
        <v>6</v>
      </c>
      <c r="Y73" s="95"/>
      <c r="Z73" s="115"/>
      <c r="AA73" s="115" t="s">
        <v>196</v>
      </c>
      <c r="AB73" s="93"/>
      <c r="AC73" s="89"/>
      <c r="AE73" s="39">
        <f t="shared" si="8"/>
        <v>2.8183829312644916E+16</v>
      </c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70"/>
      <c r="AW73" s="70"/>
      <c r="AX73" s="70"/>
      <c r="AY73" s="116"/>
      <c r="AZ73" s="116"/>
      <c r="BA73" s="116"/>
    </row>
    <row r="74" spans="1:53" x14ac:dyDescent="0.25">
      <c r="A74" s="4" t="s">
        <v>94</v>
      </c>
      <c r="B74" s="11">
        <f t="shared" si="6"/>
        <v>45179.314930555556</v>
      </c>
      <c r="C74" s="58">
        <v>2023</v>
      </c>
      <c r="D74" s="58">
        <v>9</v>
      </c>
      <c r="E74" s="58">
        <v>10</v>
      </c>
      <c r="F74" s="58">
        <v>7</v>
      </c>
      <c r="G74" s="58">
        <v>33</v>
      </c>
      <c r="H74" s="57">
        <v>30.4</v>
      </c>
      <c r="I74" s="57">
        <v>0.1</v>
      </c>
      <c r="J74" s="56">
        <v>54.84</v>
      </c>
      <c r="K74" s="56"/>
      <c r="L74" s="56">
        <v>0.01</v>
      </c>
      <c r="M74" s="56">
        <v>111.6</v>
      </c>
      <c r="N74" s="56"/>
      <c r="O74" s="56">
        <v>0.01</v>
      </c>
      <c r="P74" s="58">
        <v>8</v>
      </c>
      <c r="Q74" s="58">
        <v>2</v>
      </c>
      <c r="R74" s="57">
        <v>10.9</v>
      </c>
      <c r="S74" s="103">
        <v>0.2</v>
      </c>
      <c r="T74" s="114"/>
      <c r="U74" s="114">
        <f t="shared" si="7"/>
        <v>3.8333333333333335</v>
      </c>
      <c r="V74" s="114">
        <v>3.8</v>
      </c>
      <c r="W74" s="92">
        <v>30</v>
      </c>
      <c r="X74" s="95" t="s">
        <v>6</v>
      </c>
      <c r="Y74" s="95"/>
      <c r="Z74" s="115"/>
      <c r="AA74" s="115" t="s">
        <v>196</v>
      </c>
      <c r="AB74" s="93"/>
      <c r="AC74" s="89"/>
      <c r="AE74" s="39">
        <f t="shared" si="8"/>
        <v>3.1622776601683898E+17</v>
      </c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70"/>
      <c r="AW74" s="70"/>
      <c r="AX74" s="70"/>
      <c r="AY74" s="116"/>
      <c r="AZ74" s="116"/>
      <c r="BA74" s="116"/>
    </row>
    <row r="75" spans="1:53" x14ac:dyDescent="0.25">
      <c r="A75" s="4" t="s">
        <v>95</v>
      </c>
      <c r="B75" s="11">
        <f t="shared" si="6"/>
        <v>45181.53261574074</v>
      </c>
      <c r="C75" s="58">
        <v>2023</v>
      </c>
      <c r="D75" s="58">
        <v>9</v>
      </c>
      <c r="E75" s="58">
        <v>12</v>
      </c>
      <c r="F75" s="58">
        <v>12</v>
      </c>
      <c r="G75" s="58">
        <v>46</v>
      </c>
      <c r="H75" s="57">
        <v>58.1</v>
      </c>
      <c r="I75" s="57">
        <v>0.1</v>
      </c>
      <c r="J75" s="56">
        <v>54.84</v>
      </c>
      <c r="K75" s="56"/>
      <c r="L75" s="56">
        <v>0.01</v>
      </c>
      <c r="M75" s="56">
        <v>111.61</v>
      </c>
      <c r="N75" s="56"/>
      <c r="O75" s="56">
        <v>0.01</v>
      </c>
      <c r="P75" s="58">
        <v>8</v>
      </c>
      <c r="Q75" s="58">
        <v>2</v>
      </c>
      <c r="R75" s="57">
        <v>10.4</v>
      </c>
      <c r="S75" s="103">
        <v>0.2</v>
      </c>
      <c r="T75" s="114"/>
      <c r="U75" s="114">
        <f t="shared" si="7"/>
        <v>3.5555555555555558</v>
      </c>
      <c r="V75" s="114">
        <v>3.6</v>
      </c>
      <c r="W75" s="92">
        <v>25</v>
      </c>
      <c r="X75" s="95" t="s">
        <v>6</v>
      </c>
      <c r="Y75" s="95"/>
      <c r="Z75" s="115"/>
      <c r="AA75" s="115" t="s">
        <v>196</v>
      </c>
      <c r="AB75" s="93"/>
      <c r="AC75" s="89"/>
      <c r="AE75" s="39">
        <f t="shared" si="8"/>
        <v>1.5848931924611347E+17</v>
      </c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70"/>
      <c r="AW75" s="70"/>
      <c r="AX75" s="70"/>
      <c r="AY75" s="116"/>
      <c r="AZ75" s="116"/>
      <c r="BA75" s="116"/>
    </row>
    <row r="76" spans="1:53" ht="22.5" x14ac:dyDescent="0.25">
      <c r="A76" s="4" t="s">
        <v>96</v>
      </c>
      <c r="B76" s="11">
        <f t="shared" si="6"/>
        <v>45181.720358796294</v>
      </c>
      <c r="C76" s="58">
        <v>2023</v>
      </c>
      <c r="D76" s="58">
        <v>9</v>
      </c>
      <c r="E76" s="58">
        <v>12</v>
      </c>
      <c r="F76" s="58">
        <v>17</v>
      </c>
      <c r="G76" s="58">
        <v>17</v>
      </c>
      <c r="H76" s="57">
        <v>19.7</v>
      </c>
      <c r="I76" s="57">
        <v>0.2</v>
      </c>
      <c r="J76" s="56">
        <v>52.16</v>
      </c>
      <c r="K76" s="56"/>
      <c r="L76" s="56">
        <v>0.01</v>
      </c>
      <c r="M76" s="56">
        <v>106.48</v>
      </c>
      <c r="N76" s="56"/>
      <c r="O76" s="56">
        <v>0.01</v>
      </c>
      <c r="P76" s="58">
        <v>27</v>
      </c>
      <c r="Q76" s="58">
        <v>2</v>
      </c>
      <c r="R76" s="57">
        <v>9.6</v>
      </c>
      <c r="S76" s="103">
        <v>0.3</v>
      </c>
      <c r="T76" s="114"/>
      <c r="U76" s="114">
        <f t="shared" si="7"/>
        <v>3.1111111111111107</v>
      </c>
      <c r="V76" s="114">
        <v>3.1</v>
      </c>
      <c r="W76" s="92">
        <v>24</v>
      </c>
      <c r="X76" s="95" t="s">
        <v>6</v>
      </c>
      <c r="Y76" s="95"/>
      <c r="Z76" s="115"/>
      <c r="AA76" s="115" t="s">
        <v>196</v>
      </c>
      <c r="AB76" s="93" t="s">
        <v>250</v>
      </c>
      <c r="AC76" s="89">
        <v>22</v>
      </c>
      <c r="AE76" s="39">
        <f t="shared" si="8"/>
        <v>2.8183829312644916E+16</v>
      </c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70"/>
      <c r="AW76" s="70"/>
      <c r="AX76" s="70"/>
      <c r="AY76" s="116"/>
      <c r="AZ76" s="116"/>
      <c r="BA76" s="116"/>
    </row>
    <row r="77" spans="1:53" x14ac:dyDescent="0.25">
      <c r="A77" s="4" t="s">
        <v>97</v>
      </c>
      <c r="B77" s="11">
        <f t="shared" si="6"/>
        <v>45183.718854166669</v>
      </c>
      <c r="C77" s="58">
        <v>2023</v>
      </c>
      <c r="D77" s="58">
        <v>9</v>
      </c>
      <c r="E77" s="58">
        <v>14</v>
      </c>
      <c r="F77" s="58">
        <v>17</v>
      </c>
      <c r="G77" s="58">
        <v>15</v>
      </c>
      <c r="H77" s="57">
        <v>9</v>
      </c>
      <c r="I77" s="57">
        <v>0.1</v>
      </c>
      <c r="J77" s="56">
        <v>55.77</v>
      </c>
      <c r="K77" s="56"/>
      <c r="L77" s="56">
        <v>0.01</v>
      </c>
      <c r="M77" s="56">
        <v>114.71</v>
      </c>
      <c r="N77" s="56"/>
      <c r="O77" s="56">
        <v>0.01</v>
      </c>
      <c r="P77" s="58">
        <v>12</v>
      </c>
      <c r="Q77" s="58">
        <v>6</v>
      </c>
      <c r="R77" s="57">
        <v>9.1999999999999993</v>
      </c>
      <c r="S77" s="103">
        <v>0.3</v>
      </c>
      <c r="T77" s="114"/>
      <c r="U77" s="114">
        <f t="shared" si="7"/>
        <v>2.8888888888888884</v>
      </c>
      <c r="V77" s="114">
        <v>2.9</v>
      </c>
      <c r="W77" s="92">
        <v>19</v>
      </c>
      <c r="X77" s="95" t="s">
        <v>6</v>
      </c>
      <c r="Y77" s="95"/>
      <c r="Z77" s="115"/>
      <c r="AA77" s="115" t="s">
        <v>196</v>
      </c>
      <c r="AB77" s="93"/>
      <c r="AC77" s="89"/>
      <c r="AE77" s="39">
        <f t="shared" si="8"/>
        <v>1.4125375446227572E+16</v>
      </c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70"/>
      <c r="AW77" s="70"/>
      <c r="AX77" s="70"/>
      <c r="AY77" s="116"/>
      <c r="AZ77" s="116"/>
      <c r="BA77" s="116"/>
    </row>
    <row r="78" spans="1:53" x14ac:dyDescent="0.25">
      <c r="A78" s="4" t="s">
        <v>99</v>
      </c>
      <c r="B78" s="11">
        <f t="shared" si="6"/>
        <v>45184.384212962963</v>
      </c>
      <c r="C78" s="58">
        <v>2023</v>
      </c>
      <c r="D78" s="58">
        <v>9</v>
      </c>
      <c r="E78" s="58">
        <v>15</v>
      </c>
      <c r="F78" s="58">
        <v>9</v>
      </c>
      <c r="G78" s="58">
        <v>13</v>
      </c>
      <c r="H78" s="57">
        <v>16.3</v>
      </c>
      <c r="I78" s="57">
        <v>0.2</v>
      </c>
      <c r="J78" s="56">
        <v>52.68</v>
      </c>
      <c r="K78" s="56"/>
      <c r="L78" s="56">
        <v>0.01</v>
      </c>
      <c r="M78" s="56">
        <v>109.74</v>
      </c>
      <c r="N78" s="56"/>
      <c r="O78" s="56">
        <v>0.02</v>
      </c>
      <c r="P78" s="58"/>
      <c r="Q78" s="58"/>
      <c r="R78" s="57">
        <v>9.4</v>
      </c>
      <c r="S78" s="103">
        <v>0.2</v>
      </c>
      <c r="T78" s="114"/>
      <c r="U78" s="114">
        <f t="shared" si="7"/>
        <v>3</v>
      </c>
      <c r="V78" s="114">
        <v>3</v>
      </c>
      <c r="W78" s="92">
        <v>18</v>
      </c>
      <c r="X78" s="95" t="s">
        <v>6</v>
      </c>
      <c r="Y78" s="95"/>
      <c r="Z78" s="115"/>
      <c r="AA78" s="115" t="s">
        <v>196</v>
      </c>
      <c r="AB78" s="93"/>
      <c r="AC78" s="89"/>
      <c r="AE78" s="39">
        <f t="shared" si="8"/>
        <v>1.9952623149688948E+16</v>
      </c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70"/>
      <c r="AW78" s="70"/>
      <c r="AX78" s="70"/>
      <c r="AY78" s="116"/>
      <c r="AZ78" s="116"/>
      <c r="BA78" s="116"/>
    </row>
    <row r="79" spans="1:53" x14ac:dyDescent="0.25">
      <c r="A79" s="4" t="s">
        <v>100</v>
      </c>
      <c r="B79" s="11">
        <f t="shared" si="6"/>
        <v>45186.380995370368</v>
      </c>
      <c r="C79" s="58">
        <v>2023</v>
      </c>
      <c r="D79" s="58">
        <v>9</v>
      </c>
      <c r="E79" s="58">
        <v>17</v>
      </c>
      <c r="F79" s="58">
        <v>9</v>
      </c>
      <c r="G79" s="58">
        <v>8</v>
      </c>
      <c r="H79" s="57">
        <v>38.5</v>
      </c>
      <c r="I79" s="57">
        <v>0.2</v>
      </c>
      <c r="J79" s="56">
        <v>51.55</v>
      </c>
      <c r="K79" s="56"/>
      <c r="L79" s="56">
        <v>0.01</v>
      </c>
      <c r="M79" s="56">
        <v>105.51</v>
      </c>
      <c r="N79" s="56"/>
      <c r="O79" s="56">
        <v>0.02</v>
      </c>
      <c r="P79" s="58">
        <v>16</v>
      </c>
      <c r="Q79" s="58">
        <v>5</v>
      </c>
      <c r="R79" s="57">
        <v>9.6</v>
      </c>
      <c r="S79" s="103">
        <v>0.5</v>
      </c>
      <c r="T79" s="114"/>
      <c r="U79" s="114">
        <f t="shared" si="7"/>
        <v>3.1111111111111107</v>
      </c>
      <c r="V79" s="114">
        <v>3.1</v>
      </c>
      <c r="W79" s="92">
        <v>19</v>
      </c>
      <c r="X79" s="95" t="s">
        <v>6</v>
      </c>
      <c r="Y79" s="95"/>
      <c r="Z79" s="115" t="s">
        <v>200</v>
      </c>
      <c r="AA79" s="115" t="s">
        <v>196</v>
      </c>
      <c r="AB79" s="93"/>
      <c r="AC79" s="89"/>
      <c r="AE79" s="39">
        <f t="shared" si="8"/>
        <v>2.8183829312644916E+16</v>
      </c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70"/>
      <c r="AW79" s="70"/>
      <c r="AX79" s="70"/>
      <c r="AY79" s="116"/>
      <c r="AZ79" s="116"/>
      <c r="BA79" s="116"/>
    </row>
    <row r="80" spans="1:53" x14ac:dyDescent="0.25">
      <c r="A80" s="4" t="s">
        <v>101</v>
      </c>
      <c r="B80" s="11">
        <f t="shared" si="6"/>
        <v>45191.272094907406</v>
      </c>
      <c r="C80" s="58">
        <v>2023</v>
      </c>
      <c r="D80" s="58">
        <v>9</v>
      </c>
      <c r="E80" s="58">
        <v>22</v>
      </c>
      <c r="F80" s="58">
        <v>6</v>
      </c>
      <c r="G80" s="58">
        <v>31</v>
      </c>
      <c r="H80" s="57">
        <v>49.8</v>
      </c>
      <c r="I80" s="57">
        <v>0.2</v>
      </c>
      <c r="J80" s="56">
        <v>51.33</v>
      </c>
      <c r="K80" s="56"/>
      <c r="L80" s="56">
        <v>0.01</v>
      </c>
      <c r="M80" s="56">
        <v>100.34</v>
      </c>
      <c r="N80" s="56"/>
      <c r="O80" s="56">
        <v>0.01</v>
      </c>
      <c r="P80" s="58"/>
      <c r="Q80" s="58"/>
      <c r="R80" s="57">
        <v>9.8000000000000007</v>
      </c>
      <c r="S80" s="103">
        <v>0.3</v>
      </c>
      <c r="T80" s="114"/>
      <c r="U80" s="114">
        <f t="shared" si="7"/>
        <v>3.2222222222222223</v>
      </c>
      <c r="V80" s="114">
        <v>3.2</v>
      </c>
      <c r="W80" s="92">
        <v>25</v>
      </c>
      <c r="X80" s="95" t="s">
        <v>6</v>
      </c>
      <c r="Y80" s="95"/>
      <c r="Z80" s="115" t="s">
        <v>201</v>
      </c>
      <c r="AA80" s="115" t="s">
        <v>196</v>
      </c>
      <c r="AB80" s="93"/>
      <c r="AC80" s="89"/>
      <c r="AE80" s="39">
        <f t="shared" si="8"/>
        <v>3.981071705534992E+16</v>
      </c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70"/>
      <c r="AW80" s="70"/>
      <c r="AX80" s="70"/>
      <c r="AY80" s="116"/>
      <c r="AZ80" s="116"/>
      <c r="BA80" s="116"/>
    </row>
    <row r="81" spans="1:53" x14ac:dyDescent="0.25">
      <c r="A81" s="4" t="s">
        <v>103</v>
      </c>
      <c r="B81" s="11">
        <f t="shared" si="6"/>
        <v>45191.81349537037</v>
      </c>
      <c r="C81" s="58">
        <v>2023</v>
      </c>
      <c r="D81" s="58">
        <v>9</v>
      </c>
      <c r="E81" s="58">
        <v>22</v>
      </c>
      <c r="F81" s="58">
        <v>19</v>
      </c>
      <c r="G81" s="58">
        <v>31</v>
      </c>
      <c r="H81" s="57">
        <v>26.1</v>
      </c>
      <c r="I81" s="57">
        <v>0.2</v>
      </c>
      <c r="J81" s="56">
        <v>51.34</v>
      </c>
      <c r="K81" s="56"/>
      <c r="L81" s="56">
        <v>0.01</v>
      </c>
      <c r="M81" s="56">
        <v>100.31</v>
      </c>
      <c r="N81" s="56"/>
      <c r="O81" s="56">
        <v>0.01</v>
      </c>
      <c r="P81" s="58"/>
      <c r="Q81" s="58"/>
      <c r="R81" s="57">
        <v>12</v>
      </c>
      <c r="S81" s="103">
        <v>0.1</v>
      </c>
      <c r="T81" s="114"/>
      <c r="U81" s="114">
        <f t="shared" si="7"/>
        <v>4.4444444444444446</v>
      </c>
      <c r="V81" s="114">
        <v>4.4000000000000004</v>
      </c>
      <c r="W81" s="92">
        <v>37</v>
      </c>
      <c r="X81" s="95" t="s">
        <v>6</v>
      </c>
      <c r="Y81" s="95"/>
      <c r="Z81" s="115" t="s">
        <v>201</v>
      </c>
      <c r="AA81" s="115" t="s">
        <v>196</v>
      </c>
      <c r="AB81" s="93" t="s">
        <v>251</v>
      </c>
      <c r="AC81" s="89">
        <v>23</v>
      </c>
      <c r="AE81" s="39">
        <f t="shared" si="8"/>
        <v>2.5118864315096028E+18</v>
      </c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70"/>
      <c r="AW81" s="70"/>
      <c r="AX81" s="70"/>
      <c r="AY81" s="116"/>
      <c r="AZ81" s="116"/>
      <c r="BA81" s="116"/>
    </row>
    <row r="82" spans="1:53" x14ac:dyDescent="0.25">
      <c r="A82" s="4" t="s">
        <v>104</v>
      </c>
      <c r="B82" s="11">
        <f t="shared" si="6"/>
        <v>45198.106979166667</v>
      </c>
      <c r="C82" s="58">
        <v>2023</v>
      </c>
      <c r="D82" s="58">
        <v>9</v>
      </c>
      <c r="E82" s="58">
        <v>29</v>
      </c>
      <c r="F82" s="58">
        <v>2</v>
      </c>
      <c r="G82" s="58">
        <v>34</v>
      </c>
      <c r="H82" s="57">
        <v>3.9</v>
      </c>
      <c r="I82" s="57">
        <v>0.1</v>
      </c>
      <c r="J82" s="56">
        <v>51.23</v>
      </c>
      <c r="K82" s="56"/>
      <c r="L82" s="56">
        <v>0.01</v>
      </c>
      <c r="M82" s="56">
        <v>100.38</v>
      </c>
      <c r="N82" s="56"/>
      <c r="O82" s="56">
        <v>0.01</v>
      </c>
      <c r="P82" s="58"/>
      <c r="Q82" s="58"/>
      <c r="R82" s="57">
        <v>9.6</v>
      </c>
      <c r="S82" s="103">
        <v>0.2</v>
      </c>
      <c r="T82" s="114"/>
      <c r="U82" s="114">
        <f t="shared" si="7"/>
        <v>3.1111111111111107</v>
      </c>
      <c r="V82" s="114">
        <v>3.1</v>
      </c>
      <c r="W82" s="92">
        <v>29</v>
      </c>
      <c r="X82" s="95" t="s">
        <v>6</v>
      </c>
      <c r="Y82" s="95"/>
      <c r="Z82" s="116" t="s">
        <v>202</v>
      </c>
      <c r="AA82" s="115" t="s">
        <v>196</v>
      </c>
      <c r="AB82" s="93"/>
      <c r="AC82" s="89"/>
      <c r="AE82" s="39">
        <f t="shared" si="8"/>
        <v>2.8183829312644916E+16</v>
      </c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70"/>
      <c r="AW82" s="70"/>
      <c r="AX82" s="70"/>
      <c r="AY82" s="116"/>
      <c r="AZ82" s="116"/>
      <c r="BA82" s="116"/>
    </row>
    <row r="83" spans="1:53" x14ac:dyDescent="0.25">
      <c r="A83" s="4" t="s">
        <v>105</v>
      </c>
      <c r="B83" s="11">
        <f t="shared" si="6"/>
        <v>45200.677499999998</v>
      </c>
      <c r="C83" s="58">
        <v>2023</v>
      </c>
      <c r="D83" s="58">
        <v>10</v>
      </c>
      <c r="E83" s="58">
        <v>1</v>
      </c>
      <c r="F83" s="58">
        <v>16</v>
      </c>
      <c r="G83" s="58">
        <v>15</v>
      </c>
      <c r="H83" s="57">
        <v>36.700000000000003</v>
      </c>
      <c r="I83" s="57">
        <v>0.2</v>
      </c>
      <c r="J83" s="56">
        <v>56.16</v>
      </c>
      <c r="K83" s="56"/>
      <c r="L83" s="56">
        <v>0.01</v>
      </c>
      <c r="M83" s="56">
        <v>112.81</v>
      </c>
      <c r="N83" s="56"/>
      <c r="O83" s="56">
        <v>0.02</v>
      </c>
      <c r="P83" s="58">
        <v>22</v>
      </c>
      <c r="Q83" s="58">
        <v>4</v>
      </c>
      <c r="R83" s="57">
        <v>9.1</v>
      </c>
      <c r="S83" s="103">
        <v>0.3</v>
      </c>
      <c r="T83" s="114"/>
      <c r="U83" s="114">
        <f t="shared" si="7"/>
        <v>2.833333333333333</v>
      </c>
      <c r="V83" s="114">
        <v>2.8</v>
      </c>
      <c r="W83" s="92">
        <v>15</v>
      </c>
      <c r="X83" s="95" t="s">
        <v>6</v>
      </c>
      <c r="Y83" s="95"/>
      <c r="Z83" s="115"/>
      <c r="AA83" s="115" t="s">
        <v>196</v>
      </c>
      <c r="AB83" s="93"/>
      <c r="AC83" s="89"/>
      <c r="AE83" s="39">
        <f t="shared" si="8"/>
        <v>1E+16</v>
      </c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70"/>
      <c r="AW83" s="70"/>
      <c r="AX83" s="70"/>
      <c r="AY83" s="116"/>
      <c r="AZ83" s="116"/>
      <c r="BA83" s="116"/>
    </row>
    <row r="84" spans="1:53" x14ac:dyDescent="0.25">
      <c r="A84" s="4" t="s">
        <v>106</v>
      </c>
      <c r="B84" s="11">
        <f t="shared" si="6"/>
        <v>45200.837152777778</v>
      </c>
      <c r="C84" s="58">
        <v>2023</v>
      </c>
      <c r="D84" s="58">
        <v>10</v>
      </c>
      <c r="E84" s="58">
        <v>1</v>
      </c>
      <c r="F84" s="58">
        <v>20</v>
      </c>
      <c r="G84" s="58">
        <v>5</v>
      </c>
      <c r="H84" s="57">
        <v>30.3</v>
      </c>
      <c r="I84" s="57">
        <v>0.2</v>
      </c>
      <c r="J84" s="56">
        <v>54.04</v>
      </c>
      <c r="K84" s="56"/>
      <c r="L84" s="56">
        <v>0.01</v>
      </c>
      <c r="M84" s="56">
        <v>110.25</v>
      </c>
      <c r="N84" s="56"/>
      <c r="O84" s="56">
        <v>0.02</v>
      </c>
      <c r="P84" s="58">
        <v>19</v>
      </c>
      <c r="Q84" s="58">
        <v>6</v>
      </c>
      <c r="R84" s="57">
        <v>9.6999999999999993</v>
      </c>
      <c r="S84" s="103">
        <v>0.2</v>
      </c>
      <c r="T84" s="114"/>
      <c r="U84" s="114">
        <f t="shared" si="7"/>
        <v>3.1666666666666661</v>
      </c>
      <c r="V84" s="114">
        <v>3.2</v>
      </c>
      <c r="W84" s="92">
        <v>24</v>
      </c>
      <c r="X84" s="95" t="s">
        <v>6</v>
      </c>
      <c r="Y84" s="95"/>
      <c r="Z84" s="115"/>
      <c r="AA84" s="115" t="s">
        <v>196</v>
      </c>
      <c r="AB84" s="93"/>
      <c r="AC84" s="89"/>
      <c r="AE84" s="39">
        <f t="shared" si="8"/>
        <v>3.981071705534992E+16</v>
      </c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70"/>
      <c r="AW84" s="70"/>
      <c r="AX84" s="70"/>
      <c r="AY84" s="116"/>
      <c r="AZ84" s="116"/>
      <c r="BA84" s="116"/>
    </row>
    <row r="85" spans="1:53" x14ac:dyDescent="0.25">
      <c r="A85" s="4" t="s">
        <v>107</v>
      </c>
      <c r="B85" s="11">
        <f t="shared" si="6"/>
        <v>45202.00880787037</v>
      </c>
      <c r="C85" s="58">
        <v>2023</v>
      </c>
      <c r="D85" s="58">
        <v>10</v>
      </c>
      <c r="E85" s="58">
        <v>3</v>
      </c>
      <c r="F85" s="58">
        <v>0</v>
      </c>
      <c r="G85" s="58">
        <v>12</v>
      </c>
      <c r="H85" s="57">
        <v>41.9</v>
      </c>
      <c r="I85" s="57">
        <v>0.3</v>
      </c>
      <c r="J85" s="56">
        <v>52.96</v>
      </c>
      <c r="K85" s="56"/>
      <c r="L85" s="56">
        <v>0.01</v>
      </c>
      <c r="M85" s="56">
        <v>107.04</v>
      </c>
      <c r="N85" s="56"/>
      <c r="O85" s="56">
        <v>0.02</v>
      </c>
      <c r="P85" s="58">
        <v>26</v>
      </c>
      <c r="Q85" s="58">
        <v>4</v>
      </c>
      <c r="R85" s="57">
        <v>9.1</v>
      </c>
      <c r="S85" s="103">
        <v>0.4</v>
      </c>
      <c r="T85" s="114"/>
      <c r="U85" s="114">
        <f t="shared" si="7"/>
        <v>2.833333333333333</v>
      </c>
      <c r="V85" s="114">
        <v>2.8</v>
      </c>
      <c r="W85" s="92">
        <v>15</v>
      </c>
      <c r="X85" s="95" t="s">
        <v>6</v>
      </c>
      <c r="Y85" s="95"/>
      <c r="Z85" s="116" t="s">
        <v>203</v>
      </c>
      <c r="AA85" s="115" t="s">
        <v>196</v>
      </c>
      <c r="AB85" s="93" t="s">
        <v>252</v>
      </c>
      <c r="AC85" s="89">
        <v>24</v>
      </c>
      <c r="AE85" s="39">
        <f t="shared" si="8"/>
        <v>1E+16</v>
      </c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70"/>
      <c r="AW85" s="70"/>
      <c r="AX85" s="70"/>
      <c r="AY85" s="116"/>
      <c r="AZ85" s="116"/>
      <c r="BA85" s="116"/>
    </row>
    <row r="86" spans="1:53" x14ac:dyDescent="0.25">
      <c r="A86" s="4" t="s">
        <v>108</v>
      </c>
      <c r="B86" s="11">
        <f t="shared" si="6"/>
        <v>45203.789618055554</v>
      </c>
      <c r="C86" s="58">
        <v>2023</v>
      </c>
      <c r="D86" s="58">
        <v>10</v>
      </c>
      <c r="E86" s="58">
        <v>4</v>
      </c>
      <c r="F86" s="58">
        <v>18</v>
      </c>
      <c r="G86" s="58">
        <v>57</v>
      </c>
      <c r="H86" s="57">
        <v>3.9</v>
      </c>
      <c r="I86" s="57">
        <v>0.3</v>
      </c>
      <c r="J86" s="56">
        <v>48.06</v>
      </c>
      <c r="K86" s="56"/>
      <c r="L86" s="56">
        <v>0.01</v>
      </c>
      <c r="M86" s="56">
        <v>109.38</v>
      </c>
      <c r="N86" s="56"/>
      <c r="O86" s="56">
        <v>0.02</v>
      </c>
      <c r="P86" s="58"/>
      <c r="Q86" s="58"/>
      <c r="R86" s="57">
        <v>10</v>
      </c>
      <c r="S86" s="103">
        <v>0.3</v>
      </c>
      <c r="T86" s="114"/>
      <c r="U86" s="114">
        <f t="shared" si="7"/>
        <v>3.333333333333333</v>
      </c>
      <c r="V86" s="114">
        <v>3.3</v>
      </c>
      <c r="W86" s="92">
        <v>25</v>
      </c>
      <c r="X86" s="95" t="s">
        <v>6</v>
      </c>
      <c r="Y86" s="95"/>
      <c r="Z86" s="115"/>
      <c r="AA86" s="115" t="s">
        <v>196</v>
      </c>
      <c r="AB86" s="93"/>
      <c r="AC86" s="89"/>
      <c r="AE86" s="39">
        <f t="shared" si="8"/>
        <v>5.6234132519035104E+16</v>
      </c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70"/>
      <c r="AW86" s="70"/>
      <c r="AX86" s="70"/>
      <c r="AY86" s="116"/>
      <c r="AZ86" s="116"/>
      <c r="BA86" s="116"/>
    </row>
    <row r="87" spans="1:53" x14ac:dyDescent="0.25">
      <c r="A87" s="4" t="s">
        <v>109</v>
      </c>
      <c r="B87" s="11">
        <f t="shared" si="6"/>
        <v>45208.386203703703</v>
      </c>
      <c r="C87" s="58">
        <v>2023</v>
      </c>
      <c r="D87" s="58">
        <v>10</v>
      </c>
      <c r="E87" s="58">
        <v>9</v>
      </c>
      <c r="F87" s="58">
        <v>9</v>
      </c>
      <c r="G87" s="58">
        <v>16</v>
      </c>
      <c r="H87" s="57">
        <v>8.9</v>
      </c>
      <c r="I87" s="57">
        <v>0.2</v>
      </c>
      <c r="J87" s="56">
        <v>51.63</v>
      </c>
      <c r="K87" s="56"/>
      <c r="L87" s="56">
        <v>0.01</v>
      </c>
      <c r="M87" s="56">
        <v>101.4</v>
      </c>
      <c r="N87" s="56"/>
      <c r="O87" s="56">
        <v>0.02</v>
      </c>
      <c r="P87" s="58">
        <v>19</v>
      </c>
      <c r="Q87" s="58">
        <v>3</v>
      </c>
      <c r="R87" s="57">
        <v>9.3000000000000007</v>
      </c>
      <c r="S87" s="103">
        <v>0.2</v>
      </c>
      <c r="T87" s="114"/>
      <c r="U87" s="114">
        <f t="shared" si="7"/>
        <v>2.9444444444444446</v>
      </c>
      <c r="V87" s="114">
        <v>2.9</v>
      </c>
      <c r="W87" s="92">
        <v>15</v>
      </c>
      <c r="X87" s="95" t="s">
        <v>6</v>
      </c>
      <c r="Y87" s="95"/>
      <c r="Z87" s="115"/>
      <c r="AA87" s="115" t="s">
        <v>196</v>
      </c>
      <c r="AB87" s="93"/>
      <c r="AC87" s="89"/>
      <c r="AE87" s="39">
        <f t="shared" si="8"/>
        <v>1.4125375446227572E+16</v>
      </c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70"/>
      <c r="AW87" s="70"/>
      <c r="AX87" s="70"/>
      <c r="AY87" s="116"/>
      <c r="AZ87" s="116"/>
      <c r="BA87" s="116"/>
    </row>
    <row r="88" spans="1:53" x14ac:dyDescent="0.25">
      <c r="A88" s="4" t="s">
        <v>110</v>
      </c>
      <c r="B88" s="11">
        <f t="shared" si="6"/>
        <v>45209.936898148146</v>
      </c>
      <c r="C88" s="58">
        <v>2023</v>
      </c>
      <c r="D88" s="58">
        <v>10</v>
      </c>
      <c r="E88" s="58">
        <v>10</v>
      </c>
      <c r="F88" s="58">
        <v>22</v>
      </c>
      <c r="G88" s="58">
        <v>29</v>
      </c>
      <c r="H88" s="57">
        <v>8.1999999999999993</v>
      </c>
      <c r="I88" s="57">
        <v>0.1</v>
      </c>
      <c r="J88" s="56">
        <v>56.12</v>
      </c>
      <c r="K88" s="56"/>
      <c r="L88" s="56">
        <v>0.01</v>
      </c>
      <c r="M88" s="56">
        <v>117.13</v>
      </c>
      <c r="N88" s="56"/>
      <c r="O88" s="56">
        <v>0.01</v>
      </c>
      <c r="P88" s="58">
        <v>6</v>
      </c>
      <c r="Q88" s="58">
        <v>6</v>
      </c>
      <c r="R88" s="57">
        <v>9.8000000000000007</v>
      </c>
      <c r="S88" s="103">
        <v>0.3</v>
      </c>
      <c r="T88" s="114"/>
      <c r="U88" s="114">
        <f t="shared" si="7"/>
        <v>3.2222222222222223</v>
      </c>
      <c r="V88" s="114">
        <v>3.2</v>
      </c>
      <c r="W88" s="92">
        <v>13</v>
      </c>
      <c r="X88" s="95" t="s">
        <v>6</v>
      </c>
      <c r="Y88" s="95"/>
      <c r="Z88" s="115"/>
      <c r="AA88" s="115" t="s">
        <v>196</v>
      </c>
      <c r="AB88" s="93"/>
      <c r="AC88" s="89"/>
      <c r="AE88" s="39">
        <f t="shared" si="8"/>
        <v>3.981071705534992E+16</v>
      </c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70"/>
      <c r="AW88" s="70"/>
      <c r="AX88" s="70"/>
      <c r="AY88" s="116"/>
      <c r="AZ88" s="116"/>
      <c r="BA88" s="116"/>
    </row>
    <row r="89" spans="1:53" x14ac:dyDescent="0.25">
      <c r="A89" s="4" t="s">
        <v>111</v>
      </c>
      <c r="B89" s="11">
        <f t="shared" si="6"/>
        <v>45210.144259259258</v>
      </c>
      <c r="C89" s="58">
        <v>2023</v>
      </c>
      <c r="D89" s="58">
        <v>10</v>
      </c>
      <c r="E89" s="58">
        <v>11</v>
      </c>
      <c r="F89" s="58">
        <v>3</v>
      </c>
      <c r="G89" s="58">
        <v>27</v>
      </c>
      <c r="H89" s="57">
        <v>44.6</v>
      </c>
      <c r="I89" s="57">
        <v>0.1</v>
      </c>
      <c r="J89" s="56">
        <v>56.14</v>
      </c>
      <c r="K89" s="56"/>
      <c r="L89" s="56">
        <v>0.01</v>
      </c>
      <c r="M89" s="56">
        <v>111.73</v>
      </c>
      <c r="N89" s="56"/>
      <c r="O89" s="56">
        <v>0.01</v>
      </c>
      <c r="P89" s="58">
        <v>18</v>
      </c>
      <c r="Q89" s="58">
        <v>1</v>
      </c>
      <c r="R89" s="57">
        <v>10.8</v>
      </c>
      <c r="S89" s="103">
        <v>0.2</v>
      </c>
      <c r="T89" s="114"/>
      <c r="U89" s="114">
        <f t="shared" si="7"/>
        <v>3.7777777777777781</v>
      </c>
      <c r="V89" s="114">
        <v>3.8</v>
      </c>
      <c r="W89" s="92">
        <v>26</v>
      </c>
      <c r="X89" s="95" t="s">
        <v>6</v>
      </c>
      <c r="Y89" s="95"/>
      <c r="Z89" s="115"/>
      <c r="AA89" s="115" t="s">
        <v>196</v>
      </c>
      <c r="AB89" s="93" t="s">
        <v>253</v>
      </c>
      <c r="AC89" s="89">
        <v>25</v>
      </c>
      <c r="AE89" s="39">
        <f t="shared" si="8"/>
        <v>3.1622776601683898E+17</v>
      </c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70"/>
      <c r="AW89" s="70"/>
      <c r="AX89" s="70"/>
      <c r="AY89" s="116"/>
      <c r="AZ89" s="116"/>
      <c r="BA89" s="116"/>
    </row>
    <row r="90" spans="1:53" x14ac:dyDescent="0.25">
      <c r="A90" s="4" t="s">
        <v>112</v>
      </c>
      <c r="B90" s="11">
        <f t="shared" si="6"/>
        <v>45211.878032407411</v>
      </c>
      <c r="C90" s="58">
        <v>2023</v>
      </c>
      <c r="D90" s="58">
        <v>10</v>
      </c>
      <c r="E90" s="58">
        <v>12</v>
      </c>
      <c r="F90" s="58">
        <v>21</v>
      </c>
      <c r="G90" s="58">
        <v>4</v>
      </c>
      <c r="H90" s="57">
        <v>22.7</v>
      </c>
      <c r="I90" s="57">
        <v>0.1</v>
      </c>
      <c r="J90" s="56">
        <v>51.64</v>
      </c>
      <c r="K90" s="56"/>
      <c r="L90" s="56">
        <v>0.01</v>
      </c>
      <c r="M90" s="56">
        <v>100.19</v>
      </c>
      <c r="N90" s="56"/>
      <c r="O90" s="56">
        <v>0.01</v>
      </c>
      <c r="P90" s="58"/>
      <c r="Q90" s="58"/>
      <c r="R90" s="57">
        <v>11.5</v>
      </c>
      <c r="S90" s="103">
        <v>0.2</v>
      </c>
      <c r="T90" s="114"/>
      <c r="U90" s="114">
        <f t="shared" si="7"/>
        <v>4.166666666666667</v>
      </c>
      <c r="V90" s="114">
        <v>4.2</v>
      </c>
      <c r="W90" s="92">
        <v>30</v>
      </c>
      <c r="X90" s="95" t="s">
        <v>6</v>
      </c>
      <c r="Y90" s="95"/>
      <c r="Z90" s="115"/>
      <c r="AA90" s="115" t="s">
        <v>196</v>
      </c>
      <c r="AB90" s="93" t="s">
        <v>254</v>
      </c>
      <c r="AC90" s="89">
        <v>26</v>
      </c>
      <c r="AE90" s="39">
        <f t="shared" si="8"/>
        <v>1.2589254117941732E+18</v>
      </c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70"/>
      <c r="AW90" s="70"/>
      <c r="AX90" s="70"/>
      <c r="AY90" s="116"/>
      <c r="AZ90" s="116"/>
      <c r="BA90" s="116"/>
    </row>
    <row r="91" spans="1:53" x14ac:dyDescent="0.25">
      <c r="A91" s="4" t="s">
        <v>207</v>
      </c>
      <c r="B91" s="11">
        <f t="shared" si="6"/>
        <v>45214.815370370372</v>
      </c>
      <c r="C91" s="58">
        <v>2023</v>
      </c>
      <c r="D91" s="58">
        <v>10</v>
      </c>
      <c r="E91" s="58">
        <v>15</v>
      </c>
      <c r="F91" s="58">
        <v>19</v>
      </c>
      <c r="G91" s="58">
        <v>34</v>
      </c>
      <c r="H91" s="57">
        <v>8.3000000000000007</v>
      </c>
      <c r="I91" s="57">
        <v>0.2</v>
      </c>
      <c r="J91" s="56">
        <v>56.08</v>
      </c>
      <c r="K91" s="56"/>
      <c r="L91" s="56">
        <v>0.01</v>
      </c>
      <c r="M91" s="56">
        <v>111.32</v>
      </c>
      <c r="N91" s="56"/>
      <c r="O91" s="56">
        <v>0.02</v>
      </c>
      <c r="P91" s="58">
        <v>18</v>
      </c>
      <c r="Q91" s="58">
        <v>2</v>
      </c>
      <c r="R91" s="57">
        <v>10.6</v>
      </c>
      <c r="S91" s="103">
        <v>0.2</v>
      </c>
      <c r="T91" s="114"/>
      <c r="U91" s="114">
        <f t="shared" si="7"/>
        <v>3.6666666666666665</v>
      </c>
      <c r="V91" s="114">
        <v>3.7</v>
      </c>
      <c r="W91" s="92">
        <v>30</v>
      </c>
      <c r="X91" s="95" t="s">
        <v>6</v>
      </c>
      <c r="Y91" s="95"/>
      <c r="Z91" s="115"/>
      <c r="AA91" s="115" t="s">
        <v>196</v>
      </c>
      <c r="AB91" s="93" t="s">
        <v>255</v>
      </c>
      <c r="AC91" s="89">
        <v>27</v>
      </c>
      <c r="AE91" s="39">
        <f t="shared" si="8"/>
        <v>2.2387211385683504E+17</v>
      </c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70"/>
      <c r="AW91" s="70"/>
      <c r="AX91" s="70"/>
      <c r="AY91" s="116"/>
      <c r="AZ91" s="116"/>
      <c r="BA91" s="116"/>
    </row>
    <row r="92" spans="1:53" x14ac:dyDescent="0.25">
      <c r="A92" s="4" t="s">
        <v>208</v>
      </c>
      <c r="B92" s="11">
        <f t="shared" si="6"/>
        <v>45216.225821759261</v>
      </c>
      <c r="C92" s="58">
        <v>2023</v>
      </c>
      <c r="D92" s="58">
        <v>10</v>
      </c>
      <c r="E92" s="58">
        <v>17</v>
      </c>
      <c r="F92" s="58">
        <v>5</v>
      </c>
      <c r="G92" s="58">
        <v>25</v>
      </c>
      <c r="H92" s="57">
        <v>11.7</v>
      </c>
      <c r="I92" s="57">
        <v>0.1</v>
      </c>
      <c r="J92" s="56">
        <v>56.62</v>
      </c>
      <c r="K92" s="56"/>
      <c r="L92" s="56">
        <v>0.01</v>
      </c>
      <c r="M92" s="56">
        <v>118.08</v>
      </c>
      <c r="N92" s="56"/>
      <c r="O92" s="56">
        <v>0.01</v>
      </c>
      <c r="P92" s="58">
        <v>8</v>
      </c>
      <c r="Q92" s="58">
        <v>2</v>
      </c>
      <c r="R92" s="57">
        <v>10.199999999999999</v>
      </c>
      <c r="S92" s="103">
        <v>0.4</v>
      </c>
      <c r="T92" s="114"/>
      <c r="U92" s="114">
        <f t="shared" si="7"/>
        <v>3.4444444444444438</v>
      </c>
      <c r="V92" s="114">
        <v>3.4</v>
      </c>
      <c r="W92" s="92">
        <v>14</v>
      </c>
      <c r="X92" s="95" t="s">
        <v>6</v>
      </c>
      <c r="Y92" s="95"/>
      <c r="Z92" s="115"/>
      <c r="AA92" s="115" t="s">
        <v>196</v>
      </c>
      <c r="AB92" s="93"/>
      <c r="AC92" s="89"/>
      <c r="AE92" s="39">
        <f t="shared" si="8"/>
        <v>7.9432823472428304E+16</v>
      </c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70"/>
      <c r="AW92" s="70"/>
      <c r="AX92" s="70"/>
      <c r="AY92" s="116"/>
      <c r="AZ92" s="116"/>
      <c r="BA92" s="116"/>
    </row>
    <row r="93" spans="1:53" x14ac:dyDescent="0.25">
      <c r="A93" s="4" t="s">
        <v>209</v>
      </c>
      <c r="B93" s="11">
        <f t="shared" si="6"/>
        <v>45219.560486111113</v>
      </c>
      <c r="C93" s="58">
        <v>2023</v>
      </c>
      <c r="D93" s="58">
        <v>10</v>
      </c>
      <c r="E93" s="58">
        <v>20</v>
      </c>
      <c r="F93" s="58">
        <v>13</v>
      </c>
      <c r="G93" s="58">
        <v>27</v>
      </c>
      <c r="H93" s="57">
        <v>6.1</v>
      </c>
      <c r="I93" s="57">
        <v>0.2</v>
      </c>
      <c r="J93" s="56">
        <v>56.36</v>
      </c>
      <c r="K93" s="56"/>
      <c r="L93" s="56">
        <v>0.01</v>
      </c>
      <c r="M93" s="56">
        <v>117.5</v>
      </c>
      <c r="N93" s="56"/>
      <c r="O93" s="56">
        <v>0.01</v>
      </c>
      <c r="P93" s="58"/>
      <c r="Q93" s="58"/>
      <c r="R93" s="57">
        <v>10</v>
      </c>
      <c r="S93" s="103">
        <v>0.3</v>
      </c>
      <c r="T93" s="114"/>
      <c r="U93" s="114">
        <f t="shared" si="7"/>
        <v>3.333333333333333</v>
      </c>
      <c r="V93" s="114">
        <v>3.3</v>
      </c>
      <c r="W93" s="92">
        <v>16</v>
      </c>
      <c r="X93" s="95" t="s">
        <v>6</v>
      </c>
      <c r="Y93" s="95"/>
      <c r="Z93" s="115"/>
      <c r="AA93" s="115" t="s">
        <v>196</v>
      </c>
      <c r="AB93" s="93"/>
      <c r="AC93" s="89"/>
      <c r="AE93" s="39">
        <f t="shared" si="8"/>
        <v>5.6234132519035104E+16</v>
      </c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70"/>
      <c r="AW93" s="70"/>
      <c r="AX93" s="70"/>
      <c r="AY93" s="116"/>
      <c r="AZ93" s="116"/>
      <c r="BA93" s="116"/>
    </row>
    <row r="94" spans="1:53" ht="78.75" x14ac:dyDescent="0.25">
      <c r="A94" s="4" t="s">
        <v>210</v>
      </c>
      <c r="B94" s="11">
        <f t="shared" si="6"/>
        <v>45226.732708333337</v>
      </c>
      <c r="C94" s="58">
        <v>2023</v>
      </c>
      <c r="D94" s="58">
        <v>10</v>
      </c>
      <c r="E94" s="58">
        <v>27</v>
      </c>
      <c r="F94" s="58">
        <v>17</v>
      </c>
      <c r="G94" s="58">
        <v>35</v>
      </c>
      <c r="H94" s="57">
        <v>6.7</v>
      </c>
      <c r="I94" s="57">
        <v>0.1</v>
      </c>
      <c r="J94" s="56">
        <v>52.9</v>
      </c>
      <c r="K94" s="56"/>
      <c r="L94" s="56">
        <v>0.01</v>
      </c>
      <c r="M94" s="56">
        <v>107.68</v>
      </c>
      <c r="N94" s="56"/>
      <c r="O94" s="56">
        <v>0.01</v>
      </c>
      <c r="P94" s="58">
        <v>22</v>
      </c>
      <c r="Q94" s="58">
        <v>1</v>
      </c>
      <c r="R94" s="57">
        <v>12</v>
      </c>
      <c r="S94" s="103">
        <v>0.2</v>
      </c>
      <c r="T94" s="114"/>
      <c r="U94" s="114">
        <f t="shared" si="7"/>
        <v>4.4444444444444446</v>
      </c>
      <c r="V94" s="114">
        <v>4.4000000000000004</v>
      </c>
      <c r="W94" s="92">
        <v>37</v>
      </c>
      <c r="X94" s="95" t="s">
        <v>6</v>
      </c>
      <c r="Y94" s="95"/>
      <c r="Z94" s="116" t="s">
        <v>203</v>
      </c>
      <c r="AA94" s="115" t="s">
        <v>196</v>
      </c>
      <c r="AB94" s="93" t="s">
        <v>256</v>
      </c>
      <c r="AC94" s="89">
        <v>28</v>
      </c>
      <c r="AD94" s="8"/>
      <c r="AE94" s="39">
        <f t="shared" si="8"/>
        <v>2.5118864315096028E+18</v>
      </c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70"/>
      <c r="AW94" s="70"/>
      <c r="AX94" s="70"/>
      <c r="AY94" s="116"/>
      <c r="AZ94" s="116"/>
      <c r="BA94" s="116"/>
    </row>
    <row r="95" spans="1:53" x14ac:dyDescent="0.25">
      <c r="A95" s="4" t="s">
        <v>211</v>
      </c>
      <c r="B95" s="11">
        <f t="shared" si="6"/>
        <v>45228.41846064815</v>
      </c>
      <c r="C95" s="58">
        <v>2023</v>
      </c>
      <c r="D95" s="58">
        <v>10</v>
      </c>
      <c r="E95" s="58">
        <v>29</v>
      </c>
      <c r="F95" s="58">
        <v>10</v>
      </c>
      <c r="G95" s="58">
        <v>2</v>
      </c>
      <c r="H95" s="57">
        <v>35.200000000000003</v>
      </c>
      <c r="I95" s="57">
        <v>0.2</v>
      </c>
      <c r="J95" s="56">
        <v>53.71</v>
      </c>
      <c r="K95" s="56"/>
      <c r="L95" s="56">
        <v>0.01</v>
      </c>
      <c r="M95" s="56">
        <v>108.19</v>
      </c>
      <c r="N95" s="56"/>
      <c r="O95" s="56">
        <v>0.02</v>
      </c>
      <c r="P95" s="58">
        <v>10</v>
      </c>
      <c r="Q95" s="58">
        <v>5</v>
      </c>
      <c r="R95" s="57">
        <v>9.5</v>
      </c>
      <c r="S95" s="103">
        <v>0.4</v>
      </c>
      <c r="T95" s="114"/>
      <c r="U95" s="114">
        <f t="shared" si="7"/>
        <v>3.0555555555555554</v>
      </c>
      <c r="V95" s="114">
        <v>3.1</v>
      </c>
      <c r="W95" s="92">
        <v>15</v>
      </c>
      <c r="X95" s="95" t="s">
        <v>6</v>
      </c>
      <c r="Y95" s="95"/>
      <c r="Z95" s="116" t="s">
        <v>203</v>
      </c>
      <c r="AA95" s="115" t="s">
        <v>196</v>
      </c>
      <c r="AB95" s="93"/>
      <c r="AC95" s="89"/>
      <c r="AE95" s="39">
        <f t="shared" si="8"/>
        <v>2.8183829312644916E+16</v>
      </c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70"/>
      <c r="AW95" s="70"/>
      <c r="AX95" s="70"/>
      <c r="AY95" s="116"/>
      <c r="AZ95" s="116"/>
      <c r="BA95" s="116"/>
    </row>
    <row r="96" spans="1:53" ht="22.5" x14ac:dyDescent="0.25">
      <c r="A96" s="4" t="s">
        <v>212</v>
      </c>
      <c r="B96" s="11">
        <f t="shared" si="6"/>
        <v>45228.963692129626</v>
      </c>
      <c r="C96" s="58">
        <v>2023</v>
      </c>
      <c r="D96" s="58">
        <v>10</v>
      </c>
      <c r="E96" s="58">
        <v>29</v>
      </c>
      <c r="F96" s="58">
        <v>23</v>
      </c>
      <c r="G96" s="58">
        <v>7</v>
      </c>
      <c r="H96" s="57">
        <v>43</v>
      </c>
      <c r="I96" s="57">
        <v>0.1</v>
      </c>
      <c r="J96" s="56">
        <v>52.92</v>
      </c>
      <c r="K96" s="56"/>
      <c r="L96" s="56">
        <v>0.01</v>
      </c>
      <c r="M96" s="56">
        <v>107.68</v>
      </c>
      <c r="N96" s="56"/>
      <c r="O96" s="56">
        <v>0.01</v>
      </c>
      <c r="P96" s="58">
        <v>20</v>
      </c>
      <c r="Q96" s="58">
        <v>1</v>
      </c>
      <c r="R96" s="57">
        <v>10.9</v>
      </c>
      <c r="S96" s="103">
        <v>0.3</v>
      </c>
      <c r="T96" s="114"/>
      <c r="U96" s="114">
        <f t="shared" si="7"/>
        <v>3.8333333333333335</v>
      </c>
      <c r="V96" s="114">
        <v>3.8</v>
      </c>
      <c r="W96" s="92">
        <v>30</v>
      </c>
      <c r="X96" s="95" t="s">
        <v>6</v>
      </c>
      <c r="Y96" s="95"/>
      <c r="Z96" s="116" t="s">
        <v>203</v>
      </c>
      <c r="AA96" s="115" t="s">
        <v>196</v>
      </c>
      <c r="AB96" s="93" t="s">
        <v>257</v>
      </c>
      <c r="AC96" s="89">
        <v>29</v>
      </c>
      <c r="AE96" s="39">
        <f t="shared" si="8"/>
        <v>3.1622776601683898E+17</v>
      </c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70"/>
      <c r="AW96" s="70"/>
      <c r="AX96" s="70"/>
      <c r="AY96" s="116"/>
      <c r="AZ96" s="116"/>
      <c r="BA96" s="116"/>
    </row>
    <row r="97" spans="1:53" x14ac:dyDescent="0.25">
      <c r="A97" s="4" t="s">
        <v>213</v>
      </c>
      <c r="B97" s="11">
        <f t="shared" si="6"/>
        <v>45240.022962962961</v>
      </c>
      <c r="C97" s="58">
        <v>2023</v>
      </c>
      <c r="D97" s="58">
        <v>11</v>
      </c>
      <c r="E97" s="58">
        <v>10</v>
      </c>
      <c r="F97" s="58">
        <v>0</v>
      </c>
      <c r="G97" s="58">
        <v>33</v>
      </c>
      <c r="H97" s="57">
        <v>4.5999999999999996</v>
      </c>
      <c r="I97" s="57">
        <v>0.1</v>
      </c>
      <c r="J97" s="56">
        <v>56.13</v>
      </c>
      <c r="K97" s="56"/>
      <c r="L97" s="56">
        <v>0.01</v>
      </c>
      <c r="M97" s="56">
        <v>113.77</v>
      </c>
      <c r="N97" s="56"/>
      <c r="O97" s="56">
        <v>0.01</v>
      </c>
      <c r="P97" s="58">
        <v>19</v>
      </c>
      <c r="Q97" s="58">
        <v>2</v>
      </c>
      <c r="R97" s="57">
        <v>9.4</v>
      </c>
      <c r="S97" s="103">
        <v>0.3</v>
      </c>
      <c r="T97" s="114"/>
      <c r="U97" s="114">
        <f t="shared" si="7"/>
        <v>3</v>
      </c>
      <c r="V97" s="114">
        <v>3</v>
      </c>
      <c r="W97" s="92">
        <v>15</v>
      </c>
      <c r="X97" s="95" t="s">
        <v>6</v>
      </c>
      <c r="Y97" s="95"/>
      <c r="Z97" s="115"/>
      <c r="AA97" s="115" t="s">
        <v>196</v>
      </c>
      <c r="AB97" s="93"/>
      <c r="AC97" s="89"/>
      <c r="AE97" s="39">
        <f t="shared" si="8"/>
        <v>1.9952623149688948E+16</v>
      </c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70"/>
      <c r="AW97" s="70"/>
      <c r="AX97" s="70"/>
      <c r="AY97" s="116"/>
      <c r="AZ97" s="116"/>
      <c r="BA97" s="116"/>
    </row>
    <row r="98" spans="1:53" x14ac:dyDescent="0.25">
      <c r="A98" s="4" t="s">
        <v>214</v>
      </c>
      <c r="B98" s="11">
        <f t="shared" si="6"/>
        <v>45241.611863425926</v>
      </c>
      <c r="C98" s="58">
        <v>2023</v>
      </c>
      <c r="D98" s="58">
        <v>11</v>
      </c>
      <c r="E98" s="58">
        <v>11</v>
      </c>
      <c r="F98" s="58">
        <v>14</v>
      </c>
      <c r="G98" s="58">
        <v>41</v>
      </c>
      <c r="H98" s="57">
        <v>5.7</v>
      </c>
      <c r="I98" s="57">
        <v>0.2</v>
      </c>
      <c r="J98" s="56">
        <v>56.15</v>
      </c>
      <c r="K98" s="56"/>
      <c r="L98" s="56">
        <v>0.01</v>
      </c>
      <c r="M98" s="56">
        <v>112.14</v>
      </c>
      <c r="N98" s="56"/>
      <c r="O98" s="56">
        <v>0.01</v>
      </c>
      <c r="P98" s="58">
        <v>19</v>
      </c>
      <c r="Q98" s="58">
        <v>2</v>
      </c>
      <c r="R98" s="57">
        <v>9.6</v>
      </c>
      <c r="S98" s="103">
        <v>0.3</v>
      </c>
      <c r="T98" s="114"/>
      <c r="U98" s="114">
        <f t="shared" si="7"/>
        <v>3.1111111111111107</v>
      </c>
      <c r="V98" s="114">
        <v>3.1</v>
      </c>
      <c r="W98" s="92">
        <v>20</v>
      </c>
      <c r="X98" s="95" t="s">
        <v>6</v>
      </c>
      <c r="Y98" s="95"/>
      <c r="Z98" s="115"/>
      <c r="AA98" s="115" t="s">
        <v>196</v>
      </c>
      <c r="AB98" s="93"/>
      <c r="AC98" s="89"/>
      <c r="AE98" s="39">
        <f t="shared" si="8"/>
        <v>2.8183829312644916E+16</v>
      </c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70"/>
      <c r="AW98" s="70"/>
      <c r="AX98" s="70"/>
      <c r="AY98" s="116"/>
      <c r="AZ98" s="116"/>
      <c r="BA98" s="116"/>
    </row>
    <row r="99" spans="1:53" x14ac:dyDescent="0.25">
      <c r="A99" s="4" t="s">
        <v>215</v>
      </c>
      <c r="B99" s="11">
        <f t="shared" si="6"/>
        <v>45242.997361111113</v>
      </c>
      <c r="C99" s="58">
        <v>2023</v>
      </c>
      <c r="D99" s="58">
        <v>11</v>
      </c>
      <c r="E99" s="58">
        <v>12</v>
      </c>
      <c r="F99" s="58">
        <v>23</v>
      </c>
      <c r="G99" s="58">
        <v>56</v>
      </c>
      <c r="H99" s="57">
        <v>12.9</v>
      </c>
      <c r="I99" s="57">
        <v>0.1</v>
      </c>
      <c r="J99" s="56">
        <v>53.31</v>
      </c>
      <c r="K99" s="56"/>
      <c r="L99" s="56">
        <v>0.01</v>
      </c>
      <c r="M99" s="56">
        <v>108.22</v>
      </c>
      <c r="N99" s="56"/>
      <c r="O99" s="56">
        <v>0.01</v>
      </c>
      <c r="P99" s="58">
        <v>14</v>
      </c>
      <c r="Q99" s="58">
        <v>2</v>
      </c>
      <c r="R99" s="57">
        <v>10.3</v>
      </c>
      <c r="S99" s="103">
        <v>0.2</v>
      </c>
      <c r="T99" s="114"/>
      <c r="U99" s="114">
        <f t="shared" si="7"/>
        <v>3.5000000000000004</v>
      </c>
      <c r="V99" s="114">
        <v>3.5</v>
      </c>
      <c r="W99" s="92">
        <v>25</v>
      </c>
      <c r="X99" s="95" t="s">
        <v>6</v>
      </c>
      <c r="Y99" s="95"/>
      <c r="Z99" s="116" t="s">
        <v>203</v>
      </c>
      <c r="AA99" s="115" t="s">
        <v>196</v>
      </c>
      <c r="AB99" s="93"/>
      <c r="AC99" s="89"/>
      <c r="AE99" s="39">
        <f t="shared" si="8"/>
        <v>1.122018454301972E+17</v>
      </c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70"/>
      <c r="AW99" s="70"/>
      <c r="AX99" s="70"/>
      <c r="AY99" s="116"/>
      <c r="AZ99" s="116"/>
      <c r="BA99" s="116"/>
    </row>
    <row r="100" spans="1:53" x14ac:dyDescent="0.25">
      <c r="A100" s="4" t="s">
        <v>216</v>
      </c>
      <c r="B100" s="11">
        <f t="shared" si="6"/>
        <v>45243.171157407407</v>
      </c>
      <c r="C100" s="58">
        <v>2023</v>
      </c>
      <c r="D100" s="58">
        <v>11</v>
      </c>
      <c r="E100" s="58">
        <v>13</v>
      </c>
      <c r="F100" s="58">
        <v>4</v>
      </c>
      <c r="G100" s="58">
        <v>6</v>
      </c>
      <c r="H100" s="57">
        <v>28</v>
      </c>
      <c r="I100" s="57">
        <v>0.1</v>
      </c>
      <c r="J100" s="56">
        <v>56.17</v>
      </c>
      <c r="K100" s="56"/>
      <c r="L100" s="56">
        <v>0.01</v>
      </c>
      <c r="M100" s="56">
        <v>114</v>
      </c>
      <c r="N100" s="56"/>
      <c r="O100" s="56">
        <v>0.01</v>
      </c>
      <c r="P100" s="58">
        <v>21</v>
      </c>
      <c r="Q100" s="58">
        <v>2</v>
      </c>
      <c r="R100" s="57">
        <v>9.4</v>
      </c>
      <c r="S100" s="103">
        <v>0.3</v>
      </c>
      <c r="T100" s="114"/>
      <c r="U100" s="114">
        <f t="shared" si="7"/>
        <v>3</v>
      </c>
      <c r="V100" s="114">
        <v>3</v>
      </c>
      <c r="W100" s="92">
        <v>15</v>
      </c>
      <c r="X100" s="95" t="s">
        <v>6</v>
      </c>
      <c r="Y100" s="95"/>
      <c r="Z100" s="115"/>
      <c r="AA100" s="115" t="s">
        <v>196</v>
      </c>
      <c r="AB100" s="93"/>
      <c r="AC100" s="89"/>
      <c r="AE100" s="39">
        <f t="shared" si="8"/>
        <v>1.9952623149688948E+16</v>
      </c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70"/>
      <c r="AW100" s="70"/>
      <c r="AX100" s="70"/>
      <c r="AY100" s="116"/>
      <c r="AZ100" s="116"/>
      <c r="BA100" s="116"/>
    </row>
    <row r="101" spans="1:53" x14ac:dyDescent="0.25">
      <c r="A101" s="4" t="s">
        <v>217</v>
      </c>
      <c r="B101" s="11">
        <f t="shared" si="6"/>
        <v>45250.354594907411</v>
      </c>
      <c r="C101" s="58">
        <v>2023</v>
      </c>
      <c r="D101" s="58">
        <v>11</v>
      </c>
      <c r="E101" s="58">
        <v>20</v>
      </c>
      <c r="F101" s="58">
        <v>8</v>
      </c>
      <c r="G101" s="58">
        <v>30</v>
      </c>
      <c r="H101" s="57">
        <v>37.200000000000003</v>
      </c>
      <c r="I101" s="57">
        <v>0.1</v>
      </c>
      <c r="J101" s="56">
        <v>54.94</v>
      </c>
      <c r="K101" s="56"/>
      <c r="L101" s="56">
        <v>0.01</v>
      </c>
      <c r="M101" s="56">
        <v>111.47</v>
      </c>
      <c r="N101" s="56"/>
      <c r="O101" s="56">
        <v>0.02</v>
      </c>
      <c r="P101" s="58">
        <v>19</v>
      </c>
      <c r="Q101" s="58">
        <v>2</v>
      </c>
      <c r="R101" s="57">
        <v>9.8000000000000007</v>
      </c>
      <c r="S101" s="103">
        <v>0.3</v>
      </c>
      <c r="T101" s="114"/>
      <c r="U101" s="114">
        <f t="shared" si="7"/>
        <v>3.2222222222222223</v>
      </c>
      <c r="V101" s="114">
        <v>3.2</v>
      </c>
      <c r="W101" s="92">
        <v>25</v>
      </c>
      <c r="X101" s="95" t="s">
        <v>6</v>
      </c>
      <c r="Y101" s="95"/>
      <c r="Z101" s="115"/>
      <c r="AA101" s="115" t="s">
        <v>196</v>
      </c>
      <c r="AB101" s="93"/>
      <c r="AC101" s="89"/>
      <c r="AE101" s="39">
        <f t="shared" si="8"/>
        <v>3.981071705534992E+16</v>
      </c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70"/>
      <c r="AW101" s="70"/>
      <c r="AX101" s="70"/>
      <c r="AY101" s="116"/>
      <c r="AZ101" s="116"/>
      <c r="BA101" s="116"/>
    </row>
    <row r="102" spans="1:53" ht="33.75" x14ac:dyDescent="0.25">
      <c r="A102" s="4" t="s">
        <v>218</v>
      </c>
      <c r="B102" s="11">
        <f t="shared" ref="B102:B111" si="9">DATE(C102,D102,E102)+TIME(F102,G102,H102)</f>
        <v>45253.565057870372</v>
      </c>
      <c r="C102" s="58">
        <v>2023</v>
      </c>
      <c r="D102" s="58">
        <v>11</v>
      </c>
      <c r="E102" s="58">
        <v>23</v>
      </c>
      <c r="F102" s="58">
        <v>13</v>
      </c>
      <c r="G102" s="58">
        <v>33</v>
      </c>
      <c r="H102" s="57">
        <v>41.6</v>
      </c>
      <c r="I102" s="57">
        <v>0.2</v>
      </c>
      <c r="J102" s="56">
        <v>55.98</v>
      </c>
      <c r="K102" s="56"/>
      <c r="L102" s="56">
        <v>0.01</v>
      </c>
      <c r="M102" s="56">
        <v>111.29</v>
      </c>
      <c r="N102" s="56"/>
      <c r="O102" s="56">
        <v>0.02</v>
      </c>
      <c r="P102" s="58">
        <v>18</v>
      </c>
      <c r="Q102" s="58">
        <v>2</v>
      </c>
      <c r="R102" s="57">
        <v>11.9</v>
      </c>
      <c r="S102" s="103">
        <v>0.2</v>
      </c>
      <c r="T102" s="114"/>
      <c r="U102" s="114">
        <f t="shared" ref="U102:U111" si="10">(R102-4)/1.8</f>
        <v>4.3888888888888893</v>
      </c>
      <c r="V102" s="114">
        <v>4.4000000000000004</v>
      </c>
      <c r="W102" s="92">
        <v>35</v>
      </c>
      <c r="X102" s="95" t="s">
        <v>6</v>
      </c>
      <c r="Y102" s="95"/>
      <c r="Z102" s="115"/>
      <c r="AA102" s="115" t="s">
        <v>196</v>
      </c>
      <c r="AB102" s="93" t="s">
        <v>258</v>
      </c>
      <c r="AC102" s="89">
        <v>30</v>
      </c>
      <c r="AD102" s="8"/>
      <c r="AE102" s="39">
        <f t="shared" ref="AE102:AE111" si="11">POWER(10,11.8+1.5*V102)</f>
        <v>2.5118864315096028E+18</v>
      </c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70"/>
      <c r="AW102" s="70"/>
      <c r="AX102" s="70"/>
      <c r="AY102" s="116"/>
      <c r="AZ102" s="116"/>
      <c r="BA102" s="116"/>
    </row>
    <row r="103" spans="1:53" x14ac:dyDescent="0.25">
      <c r="A103" s="4" t="s">
        <v>219</v>
      </c>
      <c r="B103" s="11">
        <f t="shared" si="9"/>
        <v>45253.679293981484</v>
      </c>
      <c r="C103" s="58">
        <v>2023</v>
      </c>
      <c r="D103" s="58">
        <v>11</v>
      </c>
      <c r="E103" s="58">
        <v>23</v>
      </c>
      <c r="F103" s="58">
        <v>16</v>
      </c>
      <c r="G103" s="58">
        <v>18</v>
      </c>
      <c r="H103" s="57">
        <v>11.8</v>
      </c>
      <c r="I103" s="57">
        <v>0.2</v>
      </c>
      <c r="J103" s="56">
        <v>51.54</v>
      </c>
      <c r="K103" s="56"/>
      <c r="L103" s="56">
        <v>0.01</v>
      </c>
      <c r="M103" s="56">
        <v>100.29</v>
      </c>
      <c r="N103" s="56"/>
      <c r="O103" s="56">
        <v>0.01</v>
      </c>
      <c r="P103" s="58"/>
      <c r="Q103" s="58"/>
      <c r="R103" s="57">
        <v>9.6999999999999993</v>
      </c>
      <c r="S103" s="103">
        <v>0.2</v>
      </c>
      <c r="T103" s="114"/>
      <c r="U103" s="114">
        <f t="shared" si="10"/>
        <v>3.1666666666666661</v>
      </c>
      <c r="V103" s="114">
        <v>3.2</v>
      </c>
      <c r="W103" s="92">
        <v>25</v>
      </c>
      <c r="X103" s="95" t="s">
        <v>6</v>
      </c>
      <c r="Y103" s="95"/>
      <c r="Z103" s="115"/>
      <c r="AA103" s="115" t="s">
        <v>196</v>
      </c>
      <c r="AB103" s="93"/>
      <c r="AC103" s="89"/>
      <c r="AE103" s="39">
        <f t="shared" si="11"/>
        <v>3.981071705534992E+16</v>
      </c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70"/>
      <c r="AW103" s="70"/>
      <c r="AX103" s="70"/>
      <c r="AY103" s="116"/>
      <c r="AZ103" s="116"/>
      <c r="BA103" s="116"/>
    </row>
    <row r="104" spans="1:53" ht="45" x14ac:dyDescent="0.25">
      <c r="A104" s="4" t="s">
        <v>220</v>
      </c>
      <c r="B104" s="11">
        <f t="shared" si="9"/>
        <v>45255.572187500002</v>
      </c>
      <c r="C104" s="58">
        <v>2023</v>
      </c>
      <c r="D104" s="58">
        <v>11</v>
      </c>
      <c r="E104" s="58">
        <v>25</v>
      </c>
      <c r="F104" s="58">
        <v>13</v>
      </c>
      <c r="G104" s="58">
        <v>43</v>
      </c>
      <c r="H104" s="57">
        <v>57.3</v>
      </c>
      <c r="I104" s="57">
        <v>0.1</v>
      </c>
      <c r="J104" s="56">
        <v>52.7</v>
      </c>
      <c r="K104" s="56"/>
      <c r="L104" s="56">
        <v>0.01</v>
      </c>
      <c r="M104" s="56">
        <v>106.67</v>
      </c>
      <c r="N104" s="56"/>
      <c r="O104" s="56">
        <v>0.01</v>
      </c>
      <c r="P104" s="58">
        <v>15</v>
      </c>
      <c r="Q104" s="58">
        <v>2</v>
      </c>
      <c r="R104" s="57">
        <v>10.8</v>
      </c>
      <c r="S104" s="103">
        <v>0.2</v>
      </c>
      <c r="T104" s="114"/>
      <c r="U104" s="114">
        <f t="shared" si="10"/>
        <v>3.7777777777777781</v>
      </c>
      <c r="V104" s="114">
        <v>3.8</v>
      </c>
      <c r="W104" s="92">
        <v>30</v>
      </c>
      <c r="X104" s="95" t="s">
        <v>6</v>
      </c>
      <c r="Y104" s="95"/>
      <c r="Z104" s="116" t="s">
        <v>203</v>
      </c>
      <c r="AA104" s="115" t="s">
        <v>196</v>
      </c>
      <c r="AB104" s="93" t="s">
        <v>259</v>
      </c>
      <c r="AC104" s="89">
        <v>31</v>
      </c>
      <c r="AD104" s="8"/>
      <c r="AE104" s="39">
        <f t="shared" si="11"/>
        <v>3.1622776601683898E+17</v>
      </c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70"/>
      <c r="AW104" s="70"/>
      <c r="AX104" s="70"/>
      <c r="AY104" s="116"/>
      <c r="AZ104" s="116"/>
      <c r="BA104" s="116"/>
    </row>
    <row r="105" spans="1:53" x14ac:dyDescent="0.25">
      <c r="A105" s="4" t="s">
        <v>221</v>
      </c>
      <c r="B105" s="11">
        <f t="shared" si="9"/>
        <v>45261.194456018522</v>
      </c>
      <c r="C105" s="58">
        <v>2023</v>
      </c>
      <c r="D105" s="58">
        <v>12</v>
      </c>
      <c r="E105" s="58">
        <v>1</v>
      </c>
      <c r="F105" s="58">
        <v>4</v>
      </c>
      <c r="G105" s="58">
        <v>40</v>
      </c>
      <c r="H105" s="57">
        <v>1.2</v>
      </c>
      <c r="I105" s="57">
        <v>0.2</v>
      </c>
      <c r="J105" s="56">
        <v>55.35</v>
      </c>
      <c r="K105" s="56"/>
      <c r="L105" s="56">
        <v>0.01</v>
      </c>
      <c r="M105" s="56">
        <v>110.43</v>
      </c>
      <c r="N105" s="56"/>
      <c r="O105" s="56">
        <v>0.02</v>
      </c>
      <c r="P105" s="58"/>
      <c r="Q105" s="58"/>
      <c r="R105" s="57">
        <v>9.6</v>
      </c>
      <c r="S105" s="103">
        <v>0.2</v>
      </c>
      <c r="T105" s="114"/>
      <c r="U105" s="114">
        <f t="shared" si="10"/>
        <v>3.1111111111111107</v>
      </c>
      <c r="V105" s="114">
        <v>3.1</v>
      </c>
      <c r="W105" s="92">
        <v>19</v>
      </c>
      <c r="X105" s="95" t="s">
        <v>6</v>
      </c>
      <c r="Y105" s="95"/>
      <c r="Z105" s="115"/>
      <c r="AA105" s="115" t="s">
        <v>196</v>
      </c>
      <c r="AB105" s="93"/>
      <c r="AC105" s="89"/>
      <c r="AE105" s="39">
        <f t="shared" si="11"/>
        <v>2.8183829312644916E+16</v>
      </c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70"/>
      <c r="AW105" s="70"/>
      <c r="AX105" s="70"/>
      <c r="AY105" s="116"/>
      <c r="AZ105" s="116"/>
      <c r="BA105" s="116"/>
    </row>
    <row r="106" spans="1:53" x14ac:dyDescent="0.25">
      <c r="A106" s="4" t="s">
        <v>222</v>
      </c>
      <c r="B106" s="11">
        <f t="shared" si="9"/>
        <v>45263.624305555553</v>
      </c>
      <c r="C106" s="58">
        <v>2023</v>
      </c>
      <c r="D106" s="58">
        <v>12</v>
      </c>
      <c r="E106" s="58">
        <v>3</v>
      </c>
      <c r="F106" s="58">
        <v>14</v>
      </c>
      <c r="G106" s="58">
        <v>59</v>
      </c>
      <c r="H106" s="57">
        <v>0</v>
      </c>
      <c r="I106" s="57">
        <v>0.2</v>
      </c>
      <c r="J106" s="56">
        <v>56.18</v>
      </c>
      <c r="K106" s="56"/>
      <c r="L106" s="56">
        <v>0.01</v>
      </c>
      <c r="M106" s="56">
        <v>112.59</v>
      </c>
      <c r="N106" s="56"/>
      <c r="O106" s="56">
        <v>0.02</v>
      </c>
      <c r="P106" s="58">
        <v>17</v>
      </c>
      <c r="Q106" s="58">
        <v>10</v>
      </c>
      <c r="R106" s="57">
        <v>9.8000000000000007</v>
      </c>
      <c r="S106" s="103">
        <v>0.3</v>
      </c>
      <c r="T106" s="114"/>
      <c r="U106" s="114">
        <f t="shared" si="10"/>
        <v>3.2222222222222223</v>
      </c>
      <c r="V106" s="114">
        <v>3.2</v>
      </c>
      <c r="W106" s="92">
        <v>22</v>
      </c>
      <c r="X106" s="95" t="s">
        <v>6</v>
      </c>
      <c r="Y106" s="95"/>
      <c r="Z106" s="115"/>
      <c r="AA106" s="115" t="s">
        <v>196</v>
      </c>
      <c r="AB106" s="93"/>
      <c r="AC106" s="89"/>
      <c r="AE106" s="39">
        <f t="shared" si="11"/>
        <v>3.981071705534992E+16</v>
      </c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70"/>
      <c r="AW106" s="70"/>
      <c r="AX106" s="70"/>
      <c r="AY106" s="116"/>
      <c r="AZ106" s="116"/>
      <c r="BA106" s="116"/>
    </row>
    <row r="107" spans="1:53" x14ac:dyDescent="0.25">
      <c r="A107" s="4" t="s">
        <v>223</v>
      </c>
      <c r="B107" s="11">
        <f t="shared" si="9"/>
        <v>45272.44153935185</v>
      </c>
      <c r="C107" s="58">
        <v>2023</v>
      </c>
      <c r="D107" s="58">
        <v>12</v>
      </c>
      <c r="E107" s="58">
        <v>12</v>
      </c>
      <c r="F107" s="58">
        <v>10</v>
      </c>
      <c r="G107" s="58">
        <v>35</v>
      </c>
      <c r="H107" s="57">
        <v>49.4</v>
      </c>
      <c r="I107" s="57">
        <v>0.1</v>
      </c>
      <c r="J107" s="56">
        <v>55.53</v>
      </c>
      <c r="K107" s="56"/>
      <c r="L107" s="56">
        <v>0.01</v>
      </c>
      <c r="M107" s="56">
        <v>110.95</v>
      </c>
      <c r="N107" s="56"/>
      <c r="O107" s="56">
        <v>0.01</v>
      </c>
      <c r="P107" s="58">
        <v>23</v>
      </c>
      <c r="Q107" s="58">
        <v>2</v>
      </c>
      <c r="R107" s="57">
        <v>10.7</v>
      </c>
      <c r="S107" s="103">
        <v>0.2</v>
      </c>
      <c r="T107" s="114"/>
      <c r="U107" s="114">
        <f t="shared" si="10"/>
        <v>3.7222222222222219</v>
      </c>
      <c r="V107" s="114">
        <v>3.7</v>
      </c>
      <c r="W107" s="92">
        <v>30</v>
      </c>
      <c r="X107" s="95" t="s">
        <v>6</v>
      </c>
      <c r="Y107" s="95"/>
      <c r="Z107" s="115"/>
      <c r="AA107" s="115" t="s">
        <v>196</v>
      </c>
      <c r="AB107" s="93" t="s">
        <v>260</v>
      </c>
      <c r="AC107" s="89">
        <v>32</v>
      </c>
      <c r="AE107" s="39">
        <f t="shared" si="11"/>
        <v>2.2387211385683504E+17</v>
      </c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70"/>
      <c r="AW107" s="70"/>
      <c r="AX107" s="70"/>
      <c r="AY107" s="116"/>
      <c r="AZ107" s="116"/>
      <c r="BA107" s="116"/>
    </row>
    <row r="108" spans="1:53" x14ac:dyDescent="0.25">
      <c r="A108" s="4" t="s">
        <v>224</v>
      </c>
      <c r="B108" s="11">
        <f t="shared" si="9"/>
        <v>45272.574976851851</v>
      </c>
      <c r="C108" s="58">
        <v>2023</v>
      </c>
      <c r="D108" s="58">
        <v>12</v>
      </c>
      <c r="E108" s="58">
        <v>12</v>
      </c>
      <c r="F108" s="58">
        <v>13</v>
      </c>
      <c r="G108" s="58">
        <v>47</v>
      </c>
      <c r="H108" s="57">
        <v>58.5</v>
      </c>
      <c r="I108" s="57">
        <v>0.1</v>
      </c>
      <c r="J108" s="56">
        <v>54.58</v>
      </c>
      <c r="K108" s="56"/>
      <c r="L108" s="56">
        <v>0.01</v>
      </c>
      <c r="M108" s="56">
        <v>110.06</v>
      </c>
      <c r="N108" s="56"/>
      <c r="O108" s="56">
        <v>0.02</v>
      </c>
      <c r="P108" s="58">
        <v>7</v>
      </c>
      <c r="Q108" s="58">
        <v>5</v>
      </c>
      <c r="R108" s="57">
        <v>9.8000000000000007</v>
      </c>
      <c r="S108" s="103">
        <v>0.2</v>
      </c>
      <c r="T108" s="114"/>
      <c r="U108" s="114">
        <f t="shared" si="10"/>
        <v>3.2222222222222223</v>
      </c>
      <c r="V108" s="114">
        <v>3.2</v>
      </c>
      <c r="W108" s="92">
        <v>25</v>
      </c>
      <c r="X108" s="95" t="s">
        <v>6</v>
      </c>
      <c r="Y108" s="95"/>
      <c r="Z108" s="115"/>
      <c r="AA108" s="115" t="s">
        <v>196</v>
      </c>
      <c r="AB108" s="93"/>
      <c r="AC108" s="89"/>
      <c r="AE108" s="39">
        <f t="shared" si="11"/>
        <v>3.981071705534992E+16</v>
      </c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70"/>
      <c r="AW108" s="70"/>
      <c r="AX108" s="70"/>
      <c r="AY108" s="116"/>
      <c r="AZ108" s="116"/>
      <c r="BA108" s="116"/>
    </row>
    <row r="109" spans="1:53" ht="90" x14ac:dyDescent="0.25">
      <c r="A109" s="4" t="s">
        <v>225</v>
      </c>
      <c r="B109" s="11">
        <f t="shared" si="9"/>
        <v>45276.629270833335</v>
      </c>
      <c r="C109" s="58">
        <v>2023</v>
      </c>
      <c r="D109" s="58">
        <v>12</v>
      </c>
      <c r="E109" s="58">
        <v>16</v>
      </c>
      <c r="F109" s="58">
        <v>15</v>
      </c>
      <c r="G109" s="58">
        <v>6</v>
      </c>
      <c r="H109" s="57">
        <v>9.1</v>
      </c>
      <c r="I109" s="57">
        <v>0.1</v>
      </c>
      <c r="J109" s="56">
        <v>52.71</v>
      </c>
      <c r="K109" s="56"/>
      <c r="L109" s="56">
        <v>0.01</v>
      </c>
      <c r="M109" s="56">
        <v>108.08</v>
      </c>
      <c r="N109" s="56"/>
      <c r="O109" s="56">
        <v>0.01</v>
      </c>
      <c r="P109" s="58">
        <v>20</v>
      </c>
      <c r="Q109" s="58">
        <v>2</v>
      </c>
      <c r="R109" s="57">
        <v>11.6</v>
      </c>
      <c r="S109" s="103">
        <v>0.2</v>
      </c>
      <c r="T109" s="114"/>
      <c r="U109" s="114">
        <f t="shared" si="10"/>
        <v>4.2222222222222223</v>
      </c>
      <c r="V109" s="114">
        <v>4.2</v>
      </c>
      <c r="W109" s="92">
        <v>34</v>
      </c>
      <c r="X109" s="95" t="s">
        <v>6</v>
      </c>
      <c r="Y109" s="95"/>
      <c r="Z109" s="115" t="s">
        <v>200</v>
      </c>
      <c r="AA109" s="115" t="s">
        <v>196</v>
      </c>
      <c r="AB109" s="93" t="s">
        <v>261</v>
      </c>
      <c r="AC109" s="89">
        <v>33</v>
      </c>
      <c r="AD109" s="8"/>
      <c r="AE109" s="39">
        <f t="shared" si="11"/>
        <v>1.2589254117941732E+18</v>
      </c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70"/>
      <c r="AW109" s="70"/>
      <c r="AX109" s="70"/>
      <c r="AY109" s="116"/>
      <c r="AZ109" s="116"/>
      <c r="BA109" s="116"/>
    </row>
    <row r="110" spans="1:53" x14ac:dyDescent="0.25">
      <c r="A110" s="4" t="s">
        <v>226</v>
      </c>
      <c r="B110" s="11">
        <f t="shared" si="9"/>
        <v>45285.094456018516</v>
      </c>
      <c r="C110" s="58">
        <v>2023</v>
      </c>
      <c r="D110" s="58">
        <v>12</v>
      </c>
      <c r="E110" s="58">
        <v>25</v>
      </c>
      <c r="F110" s="58">
        <v>2</v>
      </c>
      <c r="G110" s="58">
        <v>16</v>
      </c>
      <c r="H110" s="57">
        <v>1.2</v>
      </c>
      <c r="I110" s="57">
        <v>0.1</v>
      </c>
      <c r="J110" s="56">
        <v>53.34</v>
      </c>
      <c r="K110" s="56"/>
      <c r="L110" s="56">
        <v>0.01</v>
      </c>
      <c r="M110" s="56">
        <v>109.69</v>
      </c>
      <c r="N110" s="56"/>
      <c r="O110" s="56">
        <v>0.02</v>
      </c>
      <c r="P110" s="58">
        <v>20</v>
      </c>
      <c r="Q110" s="58">
        <v>2</v>
      </c>
      <c r="R110" s="57">
        <v>9.9</v>
      </c>
      <c r="S110" s="103">
        <v>0.2</v>
      </c>
      <c r="T110" s="114"/>
      <c r="U110" s="114">
        <f t="shared" si="10"/>
        <v>3.2777777777777777</v>
      </c>
      <c r="V110" s="114">
        <v>3.3</v>
      </c>
      <c r="W110" s="92">
        <v>25</v>
      </c>
      <c r="X110" s="95" t="s">
        <v>6</v>
      </c>
      <c r="Y110" s="95"/>
      <c r="Z110" s="115"/>
      <c r="AA110" s="115" t="s">
        <v>196</v>
      </c>
      <c r="AB110" s="93"/>
      <c r="AC110" s="89"/>
      <c r="AE110" s="39">
        <f t="shared" si="11"/>
        <v>5.6234132519035104E+16</v>
      </c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70"/>
      <c r="AW110" s="70"/>
      <c r="AX110" s="70"/>
      <c r="AY110" s="116"/>
      <c r="AZ110" s="116"/>
      <c r="BA110" s="116"/>
    </row>
    <row r="111" spans="1:53" ht="123.75" x14ac:dyDescent="0.25">
      <c r="A111" s="4" t="s">
        <v>227</v>
      </c>
      <c r="B111" s="11">
        <f t="shared" si="9"/>
        <v>45287.214791666665</v>
      </c>
      <c r="C111" s="58">
        <v>2023</v>
      </c>
      <c r="D111" s="58">
        <v>12</v>
      </c>
      <c r="E111" s="58">
        <v>27</v>
      </c>
      <c r="F111" s="58">
        <v>5</v>
      </c>
      <c r="G111" s="58">
        <v>9</v>
      </c>
      <c r="H111" s="57">
        <v>18.2</v>
      </c>
      <c r="I111" s="57">
        <v>0.3</v>
      </c>
      <c r="J111" s="56">
        <v>56.99</v>
      </c>
      <c r="K111" s="56"/>
      <c r="L111" s="56">
        <v>0.01</v>
      </c>
      <c r="M111" s="56">
        <v>108.68</v>
      </c>
      <c r="N111" s="56"/>
      <c r="O111" s="56">
        <v>0.02</v>
      </c>
      <c r="P111" s="58"/>
      <c r="Q111" s="58"/>
      <c r="R111" s="57">
        <v>13.6</v>
      </c>
      <c r="S111" s="103">
        <v>0.1</v>
      </c>
      <c r="T111" s="114"/>
      <c r="U111" s="114">
        <f t="shared" si="10"/>
        <v>5.333333333333333</v>
      </c>
      <c r="V111" s="114">
        <v>5.3</v>
      </c>
      <c r="W111" s="92">
        <v>35</v>
      </c>
      <c r="X111" s="95" t="s">
        <v>6</v>
      </c>
      <c r="Y111" s="95"/>
      <c r="Z111" s="115"/>
      <c r="AA111" s="115" t="s">
        <v>196</v>
      </c>
      <c r="AB111" s="93" t="s">
        <v>262</v>
      </c>
      <c r="AC111" s="89">
        <v>34</v>
      </c>
      <c r="AD111" s="8"/>
      <c r="AE111" s="39">
        <f t="shared" si="11"/>
        <v>5.6234132519035085E+19</v>
      </c>
      <c r="AG111" s="122"/>
      <c r="AH111" s="122"/>
      <c r="AI111" s="122"/>
      <c r="AJ111" s="122"/>
      <c r="AK111" s="122"/>
      <c r="AL111" s="121"/>
      <c r="AM111" s="121"/>
      <c r="AN111" s="120"/>
      <c r="AO111" s="122"/>
      <c r="AP111" s="120"/>
      <c r="AQ111" s="120"/>
      <c r="AR111" s="122"/>
      <c r="AS111" s="119"/>
      <c r="AT111" s="122"/>
      <c r="AU111" s="118"/>
      <c r="AV111" s="121"/>
      <c r="AW111" s="121"/>
      <c r="AX111" s="121"/>
      <c r="AY111" s="9"/>
      <c r="AZ111" s="121"/>
      <c r="BA111" s="121"/>
    </row>
  </sheetData>
  <autoFilter ref="A5:BA111"/>
  <conditionalFormatting sqref="B82:B88 B79 B74:B76 B67:B71 B63:B64 B45:B59 B39:B41 B32:B36 B25:B26 B15:B20 B12 B9">
    <cfRule type="cellIs" dxfId="25" priority="5" stopIfTrue="1" operator="lessThan">
      <formula>B8+0.00025</formula>
    </cfRule>
    <cfRule type="cellIs" dxfId="24" priority="6" stopIfTrue="1" operator="greaterThan">
      <formula>B10-0.00025</formula>
    </cfRule>
  </conditionalFormatting>
  <conditionalFormatting sqref="B89:B90">
    <cfRule type="cellIs" dxfId="23" priority="7" stopIfTrue="1" operator="lessThan">
      <formula>B88+0.00025</formula>
    </cfRule>
    <cfRule type="cellIs" dxfId="22" priority="8" stopIfTrue="1" operator="greaterThan">
      <formula>#REF!-0.00025</formula>
    </cfRule>
  </conditionalFormatting>
  <conditionalFormatting sqref="B92:B110">
    <cfRule type="cellIs" dxfId="21" priority="1" stopIfTrue="1" operator="lessThan">
      <formula>B91+0.00003</formula>
    </cfRule>
    <cfRule type="cellIs" dxfId="20" priority="2" stopIfTrue="1" operator="greaterThan">
      <formula>B93-0.00003</formula>
    </cfRule>
  </conditionalFormatting>
  <conditionalFormatting sqref="B111">
    <cfRule type="cellIs" dxfId="19" priority="9" stopIfTrue="1" operator="lessThan">
      <formula>B110+0.00003</formula>
    </cfRule>
    <cfRule type="cellIs" dxfId="18" priority="10" stopIfTrue="1" operator="greaterThan">
      <formula>A112-0.00003</formula>
    </cfRule>
  </conditionalFormatting>
  <conditionalFormatting sqref="B91">
    <cfRule type="cellIs" dxfId="17" priority="11" stopIfTrue="1" operator="lessThan">
      <formula>#REF!+0.00003</formula>
    </cfRule>
    <cfRule type="cellIs" dxfId="16" priority="12" stopIfTrue="1" operator="greaterThan">
      <formula>B92-0.00003</formula>
    </cfRule>
  </conditionalFormatting>
  <conditionalFormatting sqref="B81 B78 B73 B66 B62 B44 B38 B31 B29 B24 B22 B14 B11 B8 B6">
    <cfRule type="cellIs" dxfId="15" priority="33" stopIfTrue="1" operator="lessThan">
      <formula>#REF!+0.00025</formula>
    </cfRule>
    <cfRule type="cellIs" dxfId="14" priority="34" stopIfTrue="1" operator="greaterThan">
      <formula>B7-0.00025</formula>
    </cfRule>
  </conditionalFormatting>
  <conditionalFormatting sqref="B80 B77 B72 B65 B60 B42 B37 B30 B27 B23 B21 B13 B10 B7">
    <cfRule type="cellIs" dxfId="13" priority="35" stopIfTrue="1" operator="lessThan">
      <formula>B6+0.00025</formula>
    </cfRule>
    <cfRule type="cellIs" dxfId="12" priority="36" stopIfTrue="1" operator="greaterThan">
      <formula>#REF!-0.00025</formula>
    </cfRule>
  </conditionalFormatting>
  <conditionalFormatting sqref="B61 B43 B28">
    <cfRule type="cellIs" dxfId="11" priority="41" stopIfTrue="1" operator="lessThan">
      <formula>#REF!+0.00025</formula>
    </cfRule>
    <cfRule type="cellIs" dxfId="10" priority="42" stopIfTrue="1" operator="greaterThan">
      <formula>#REF!-0.00025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workbookViewId="0">
      <selection activeCell="A4" sqref="A4"/>
    </sheetView>
  </sheetViews>
  <sheetFormatPr defaultRowHeight="15" x14ac:dyDescent="0.25"/>
  <cols>
    <col min="1" max="1" width="10.140625" bestFit="1" customWidth="1"/>
    <col min="2" max="2" width="10.7109375" customWidth="1"/>
    <col min="3" max="3" width="4.42578125" bestFit="1" customWidth="1"/>
    <col min="4" max="4" width="4" bestFit="1" customWidth="1"/>
    <col min="5" max="5" width="4.85546875" bestFit="1" customWidth="1"/>
    <col min="6" max="7" width="4.85546875" customWidth="1"/>
    <col min="8" max="8" width="4" bestFit="1" customWidth="1"/>
    <col min="9" max="9" width="5.5703125" customWidth="1"/>
    <col min="10" max="10" width="5.7109375" bestFit="1" customWidth="1"/>
    <col min="11" max="11" width="6" bestFit="1" customWidth="1"/>
    <col min="12" max="12" width="4.85546875" bestFit="1" customWidth="1"/>
    <col min="13" max="14" width="5.7109375" bestFit="1" customWidth="1"/>
    <col min="15" max="15" width="4.85546875" bestFit="1" customWidth="1"/>
    <col min="16" max="16" width="5.5703125" bestFit="1" customWidth="1"/>
    <col min="17" max="17" width="6.140625" style="40" bestFit="1" customWidth="1"/>
    <col min="18" max="18" width="6.85546875" style="43" bestFit="1" customWidth="1"/>
    <col min="19" max="19" width="9" style="43" customWidth="1"/>
    <col min="20" max="20" width="8.7109375" style="42" customWidth="1"/>
    <col min="21" max="21" width="6.140625" bestFit="1" customWidth="1"/>
    <col min="22" max="22" width="20.5703125" customWidth="1"/>
    <col min="23" max="23" width="19.42578125" bestFit="1" customWidth="1"/>
    <col min="24" max="24" width="5.42578125" customWidth="1"/>
    <col min="25" max="25" width="16.140625" customWidth="1"/>
  </cols>
  <sheetData>
    <row r="1" spans="1:34" s="1" customFormat="1" ht="13.5" x14ac:dyDescent="0.2">
      <c r="A1" s="124" t="s">
        <v>268</v>
      </c>
      <c r="B1" s="106"/>
      <c r="C1" s="38"/>
      <c r="D1" s="5"/>
      <c r="E1" s="37"/>
      <c r="F1" s="37"/>
      <c r="G1" s="37"/>
      <c r="H1" s="36"/>
      <c r="I1" s="61"/>
      <c r="J1" s="36"/>
      <c r="K1" s="37"/>
      <c r="L1" s="36"/>
      <c r="M1" s="36"/>
      <c r="N1" s="36"/>
      <c r="O1" s="36"/>
      <c r="P1" s="36"/>
      <c r="Q1" s="96"/>
      <c r="R1" s="6"/>
      <c r="S1" s="6"/>
      <c r="T1" s="6"/>
      <c r="U1" s="6"/>
      <c r="AH1" s="7"/>
    </row>
    <row r="2" spans="1:34" s="25" customFormat="1" ht="12.75" x14ac:dyDescent="0.2">
      <c r="A2" s="35" t="s">
        <v>199</v>
      </c>
      <c r="B2" s="34"/>
      <c r="C2" s="33"/>
      <c r="D2" s="32"/>
      <c r="E2" s="31"/>
      <c r="F2" s="31"/>
      <c r="G2" s="31"/>
      <c r="H2" s="30"/>
      <c r="I2" s="29"/>
      <c r="J2" s="30"/>
      <c r="K2" s="31"/>
      <c r="L2" s="30"/>
      <c r="M2" s="30"/>
      <c r="N2" s="30"/>
      <c r="O2" s="30"/>
      <c r="P2" s="30"/>
      <c r="Q2" s="28"/>
      <c r="R2" s="27"/>
      <c r="S2" s="27"/>
      <c r="T2" s="27"/>
      <c r="U2" s="27"/>
      <c r="V2" s="26"/>
      <c r="W2" s="26"/>
      <c r="X2" s="1"/>
      <c r="AH2" s="28"/>
    </row>
    <row r="3" spans="1:34" s="25" customFormat="1" ht="12.75" x14ac:dyDescent="0.2">
      <c r="A3" s="35" t="s">
        <v>133</v>
      </c>
      <c r="B3" s="34"/>
      <c r="C3" s="33"/>
      <c r="D3" s="32"/>
      <c r="E3" s="31"/>
      <c r="F3" s="31"/>
      <c r="G3" s="31"/>
      <c r="H3" s="30"/>
      <c r="I3" s="29"/>
      <c r="J3" s="30"/>
      <c r="K3" s="31"/>
      <c r="L3" s="30"/>
      <c r="M3" s="30"/>
      <c r="N3" s="30"/>
      <c r="O3" s="30"/>
      <c r="P3" s="30"/>
      <c r="Q3" s="28"/>
      <c r="R3" s="27"/>
      <c r="S3" s="27"/>
      <c r="T3" s="27"/>
      <c r="U3" s="27"/>
      <c r="V3" s="26"/>
      <c r="W3" s="26"/>
      <c r="X3" s="1"/>
      <c r="AH3" s="28"/>
    </row>
    <row r="4" spans="1:34" s="153" customFormat="1" ht="40.5" customHeight="1" x14ac:dyDescent="0.2">
      <c r="A4" s="127" t="s">
        <v>120</v>
      </c>
      <c r="B4" s="128" t="s">
        <v>121</v>
      </c>
      <c r="C4" s="129" t="s">
        <v>0</v>
      </c>
      <c r="D4" s="129" t="s">
        <v>1</v>
      </c>
      <c r="E4" s="129" t="s">
        <v>2</v>
      </c>
      <c r="F4" s="129" t="s">
        <v>3</v>
      </c>
      <c r="G4" s="129" t="s">
        <v>4</v>
      </c>
      <c r="H4" s="130" t="s">
        <v>5</v>
      </c>
      <c r="I4" s="130" t="s">
        <v>278</v>
      </c>
      <c r="J4" s="131" t="s">
        <v>114</v>
      </c>
      <c r="K4" s="131" t="s">
        <v>282</v>
      </c>
      <c r="L4" s="131" t="s">
        <v>266</v>
      </c>
      <c r="M4" s="131" t="s">
        <v>115</v>
      </c>
      <c r="N4" s="131" t="s">
        <v>283</v>
      </c>
      <c r="O4" s="131" t="s">
        <v>267</v>
      </c>
      <c r="P4" s="132" t="s">
        <v>271</v>
      </c>
      <c r="Q4" s="133" t="s">
        <v>272</v>
      </c>
      <c r="R4" s="134" t="s">
        <v>275</v>
      </c>
      <c r="S4" s="134" t="s">
        <v>124</v>
      </c>
      <c r="T4" s="134" t="s">
        <v>125</v>
      </c>
      <c r="U4" s="129" t="s">
        <v>127</v>
      </c>
      <c r="V4" s="129" t="s">
        <v>116</v>
      </c>
      <c r="W4" s="129" t="s">
        <v>117</v>
      </c>
      <c r="X4" s="152"/>
      <c r="Y4" s="129" t="s">
        <v>276</v>
      </c>
    </row>
    <row r="5" spans="1:34" s="52" customFormat="1" ht="11.25" x14ac:dyDescent="0.2">
      <c r="A5" s="3" t="s">
        <v>136</v>
      </c>
      <c r="B5" s="50">
        <f t="shared" ref="B5:B36" si="0">DATE(C5,D5,E5)+TIME(F5,G5,H5)</f>
        <v>44928.927523148152</v>
      </c>
      <c r="C5" s="49">
        <v>2023</v>
      </c>
      <c r="D5" s="49">
        <v>1</v>
      </c>
      <c r="E5" s="49">
        <v>2</v>
      </c>
      <c r="F5" s="49">
        <v>22</v>
      </c>
      <c r="G5" s="49">
        <v>15</v>
      </c>
      <c r="H5" s="48">
        <v>38.6</v>
      </c>
      <c r="I5" s="48">
        <v>1.4</v>
      </c>
      <c r="J5" s="46">
        <v>51.052999999999997</v>
      </c>
      <c r="K5" s="49">
        <v>3</v>
      </c>
      <c r="L5" s="46">
        <v>2.7E-2</v>
      </c>
      <c r="M5" s="46">
        <v>99.897000000000006</v>
      </c>
      <c r="N5" s="49">
        <v>1</v>
      </c>
      <c r="O5" s="47">
        <v>1.4E-2</v>
      </c>
      <c r="P5" s="49">
        <v>10</v>
      </c>
      <c r="Q5" s="41" t="s">
        <v>118</v>
      </c>
      <c r="R5" s="44">
        <v>2.9</v>
      </c>
      <c r="S5" s="53">
        <f t="shared" ref="S5:S64" si="1">0.994*R5-0.123</f>
        <v>2.7595999999999998</v>
      </c>
      <c r="T5" s="44">
        <v>2.8</v>
      </c>
      <c r="U5" s="45" t="s">
        <v>113</v>
      </c>
      <c r="V5" s="125" t="s">
        <v>134</v>
      </c>
      <c r="W5" s="116" t="s">
        <v>196</v>
      </c>
      <c r="X5" s="51"/>
      <c r="Y5" s="39">
        <f t="shared" ref="Y5:Y36" si="2">POWER(10,11.8+1.5*T5)</f>
        <v>1E+16</v>
      </c>
      <c r="Z5" s="51"/>
      <c r="AA5" s="51"/>
    </row>
    <row r="6" spans="1:34" s="52" customFormat="1" ht="11.25" x14ac:dyDescent="0.2">
      <c r="A6" s="3" t="s">
        <v>137</v>
      </c>
      <c r="B6" s="50">
        <f t="shared" si="0"/>
        <v>44929.779965277776</v>
      </c>
      <c r="C6" s="49">
        <v>2023</v>
      </c>
      <c r="D6" s="49">
        <v>1</v>
      </c>
      <c r="E6" s="49">
        <v>3</v>
      </c>
      <c r="F6" s="49">
        <v>18</v>
      </c>
      <c r="G6" s="49">
        <v>43</v>
      </c>
      <c r="H6" s="48">
        <v>9.8000000000000007</v>
      </c>
      <c r="I6" s="48">
        <v>2.5</v>
      </c>
      <c r="J6" s="46">
        <v>52.726999999999997</v>
      </c>
      <c r="K6" s="49">
        <v>3</v>
      </c>
      <c r="L6" s="46">
        <v>2.7E-2</v>
      </c>
      <c r="M6" s="46">
        <v>99.308999999999997</v>
      </c>
      <c r="N6" s="49">
        <v>1</v>
      </c>
      <c r="O6" s="47">
        <v>1.4999999999999999E-2</v>
      </c>
      <c r="P6" s="49">
        <v>9</v>
      </c>
      <c r="Q6" s="41" t="s">
        <v>118</v>
      </c>
      <c r="R6" s="44">
        <v>3.5</v>
      </c>
      <c r="S6" s="53">
        <f t="shared" si="1"/>
        <v>3.3559999999999999</v>
      </c>
      <c r="T6" s="44">
        <v>3.4</v>
      </c>
      <c r="U6" s="45" t="s">
        <v>113</v>
      </c>
      <c r="V6" s="125" t="s">
        <v>135</v>
      </c>
      <c r="W6" s="116" t="s">
        <v>196</v>
      </c>
      <c r="X6" s="51"/>
      <c r="Y6" s="39">
        <f t="shared" si="2"/>
        <v>7.9432823472428304E+16</v>
      </c>
      <c r="Z6" s="51"/>
      <c r="AA6" s="51"/>
    </row>
    <row r="7" spans="1:34" s="52" customFormat="1" ht="11.25" x14ac:dyDescent="0.2">
      <c r="A7" s="3" t="s">
        <v>138</v>
      </c>
      <c r="B7" s="50">
        <f t="shared" si="0"/>
        <v>44940.197731481479</v>
      </c>
      <c r="C7" s="49">
        <v>2023</v>
      </c>
      <c r="D7" s="49">
        <v>1</v>
      </c>
      <c r="E7" s="49">
        <v>14</v>
      </c>
      <c r="F7" s="49">
        <v>4</v>
      </c>
      <c r="G7" s="49">
        <v>44</v>
      </c>
      <c r="H7" s="48">
        <v>44.3</v>
      </c>
      <c r="I7" s="48">
        <v>1.9</v>
      </c>
      <c r="J7" s="46">
        <v>52.530999999999999</v>
      </c>
      <c r="K7" s="49">
        <v>3</v>
      </c>
      <c r="L7" s="46">
        <v>2.7E-2</v>
      </c>
      <c r="M7" s="46">
        <v>99.331999999999994</v>
      </c>
      <c r="N7" s="49">
        <v>1</v>
      </c>
      <c r="O7" s="47">
        <v>1.4999999999999999E-2</v>
      </c>
      <c r="P7" s="49">
        <v>10</v>
      </c>
      <c r="Q7" s="41" t="s">
        <v>118</v>
      </c>
      <c r="R7" s="44">
        <v>2.7</v>
      </c>
      <c r="S7" s="53">
        <f t="shared" si="1"/>
        <v>2.5608000000000004</v>
      </c>
      <c r="T7" s="44">
        <v>2.6</v>
      </c>
      <c r="U7" s="45" t="s">
        <v>113</v>
      </c>
      <c r="V7" s="125" t="s">
        <v>135</v>
      </c>
      <c r="W7" s="116" t="s">
        <v>196</v>
      </c>
      <c r="X7" s="51"/>
      <c r="Y7" s="39">
        <f t="shared" si="2"/>
        <v>5011872336272755</v>
      </c>
      <c r="Z7" s="51"/>
      <c r="AA7" s="51"/>
    </row>
    <row r="8" spans="1:34" s="52" customFormat="1" ht="11.25" x14ac:dyDescent="0.2">
      <c r="A8" s="3" t="s">
        <v>139</v>
      </c>
      <c r="B8" s="50">
        <f t="shared" si="0"/>
        <v>44940.327245370368</v>
      </c>
      <c r="C8" s="49">
        <v>2023</v>
      </c>
      <c r="D8" s="49">
        <v>1</v>
      </c>
      <c r="E8" s="49">
        <v>14</v>
      </c>
      <c r="F8" s="49">
        <v>7</v>
      </c>
      <c r="G8" s="49">
        <v>51</v>
      </c>
      <c r="H8" s="48">
        <v>14.4</v>
      </c>
      <c r="I8" s="48">
        <v>1.5</v>
      </c>
      <c r="J8" s="46">
        <v>51.042000000000002</v>
      </c>
      <c r="K8" s="49">
        <v>3</v>
      </c>
      <c r="L8" s="46">
        <v>2.7E-2</v>
      </c>
      <c r="M8" s="46">
        <v>99.992999999999995</v>
      </c>
      <c r="N8" s="49">
        <v>1</v>
      </c>
      <c r="O8" s="47">
        <v>1.4E-2</v>
      </c>
      <c r="P8" s="49">
        <v>10</v>
      </c>
      <c r="Q8" s="41" t="s">
        <v>118</v>
      </c>
      <c r="R8" s="44">
        <v>2.7</v>
      </c>
      <c r="S8" s="53">
        <f t="shared" si="1"/>
        <v>2.5608000000000004</v>
      </c>
      <c r="T8" s="44">
        <v>2.6</v>
      </c>
      <c r="U8" s="45" t="s">
        <v>113</v>
      </c>
      <c r="V8" s="125" t="s">
        <v>134</v>
      </c>
      <c r="W8" s="116" t="s">
        <v>196</v>
      </c>
      <c r="X8" s="51"/>
      <c r="Y8" s="39">
        <f t="shared" si="2"/>
        <v>5011872336272755</v>
      </c>
      <c r="Z8" s="51"/>
      <c r="AA8" s="51"/>
    </row>
    <row r="9" spans="1:34" s="52" customFormat="1" ht="11.25" x14ac:dyDescent="0.2">
      <c r="A9" s="3" t="s">
        <v>140</v>
      </c>
      <c r="B9" s="50">
        <f t="shared" si="0"/>
        <v>44940.3283912037</v>
      </c>
      <c r="C9" s="49">
        <v>2023</v>
      </c>
      <c r="D9" s="49">
        <v>1</v>
      </c>
      <c r="E9" s="49">
        <v>14</v>
      </c>
      <c r="F9" s="49">
        <v>7</v>
      </c>
      <c r="G9" s="49">
        <v>52</v>
      </c>
      <c r="H9" s="48">
        <v>53.7</v>
      </c>
      <c r="I9" s="48">
        <v>1.2</v>
      </c>
      <c r="J9" s="46">
        <v>51.070999999999998</v>
      </c>
      <c r="K9" s="49">
        <v>3</v>
      </c>
      <c r="L9" s="46">
        <v>2.7E-2</v>
      </c>
      <c r="M9" s="46">
        <v>99.924000000000007</v>
      </c>
      <c r="N9" s="49">
        <v>2</v>
      </c>
      <c r="O9" s="47">
        <v>2.9000000000000001E-2</v>
      </c>
      <c r="P9" s="49">
        <v>10</v>
      </c>
      <c r="Q9" s="41" t="s">
        <v>118</v>
      </c>
      <c r="R9" s="44">
        <v>2.7</v>
      </c>
      <c r="S9" s="53">
        <f t="shared" si="1"/>
        <v>2.5608000000000004</v>
      </c>
      <c r="T9" s="44">
        <v>2.6</v>
      </c>
      <c r="U9" s="45" t="s">
        <v>113</v>
      </c>
      <c r="V9" s="125" t="s">
        <v>134</v>
      </c>
      <c r="W9" s="116" t="s">
        <v>196</v>
      </c>
      <c r="X9" s="51"/>
      <c r="Y9" s="39">
        <f t="shared" si="2"/>
        <v>5011872336272755</v>
      </c>
      <c r="Z9" s="51"/>
      <c r="AA9" s="51"/>
    </row>
    <row r="10" spans="1:34" s="52" customFormat="1" ht="11.25" x14ac:dyDescent="0.2">
      <c r="A10" s="3" t="s">
        <v>141</v>
      </c>
      <c r="B10" s="50">
        <f t="shared" si="0"/>
        <v>44940.720509259256</v>
      </c>
      <c r="C10" s="49">
        <v>2023</v>
      </c>
      <c r="D10" s="49">
        <v>1</v>
      </c>
      <c r="E10" s="49">
        <v>14</v>
      </c>
      <c r="F10" s="49">
        <v>17</v>
      </c>
      <c r="G10" s="49">
        <v>17</v>
      </c>
      <c r="H10" s="48">
        <v>32.200000000000003</v>
      </c>
      <c r="I10" s="48">
        <v>1.4</v>
      </c>
      <c r="J10" s="46">
        <v>51.031999999999996</v>
      </c>
      <c r="K10" s="49">
        <v>2</v>
      </c>
      <c r="L10" s="46">
        <v>1.7999999999999999E-2</v>
      </c>
      <c r="M10" s="46">
        <v>99.951999999999998</v>
      </c>
      <c r="N10" s="49">
        <v>1</v>
      </c>
      <c r="O10" s="47">
        <v>1.4E-2</v>
      </c>
      <c r="P10" s="49">
        <v>9</v>
      </c>
      <c r="Q10" s="41" t="s">
        <v>118</v>
      </c>
      <c r="R10" s="44">
        <v>2.5</v>
      </c>
      <c r="S10" s="53">
        <f t="shared" si="1"/>
        <v>2.3620000000000001</v>
      </c>
      <c r="T10" s="44">
        <v>2.4</v>
      </c>
      <c r="U10" s="45" t="s">
        <v>113</v>
      </c>
      <c r="V10" s="125" t="s">
        <v>134</v>
      </c>
      <c r="W10" s="116" t="s">
        <v>196</v>
      </c>
      <c r="X10" s="51"/>
      <c r="Y10" s="39">
        <f t="shared" si="2"/>
        <v>2511886431509585.5</v>
      </c>
      <c r="Z10" s="51"/>
      <c r="AA10" s="51"/>
    </row>
    <row r="11" spans="1:34" s="52" customFormat="1" ht="11.25" x14ac:dyDescent="0.2">
      <c r="A11" s="3" t="s">
        <v>142</v>
      </c>
      <c r="B11" s="50">
        <f t="shared" si="0"/>
        <v>44940.786273148151</v>
      </c>
      <c r="C11" s="49">
        <v>2023</v>
      </c>
      <c r="D11" s="49">
        <v>1</v>
      </c>
      <c r="E11" s="49">
        <v>14</v>
      </c>
      <c r="F11" s="49">
        <v>18</v>
      </c>
      <c r="G11" s="49">
        <v>52</v>
      </c>
      <c r="H11" s="48">
        <v>14</v>
      </c>
      <c r="I11" s="48">
        <v>2</v>
      </c>
      <c r="J11" s="46">
        <v>51.042999999999999</v>
      </c>
      <c r="K11" s="49">
        <v>2</v>
      </c>
      <c r="L11" s="46">
        <v>1.7999999999999999E-2</v>
      </c>
      <c r="M11" s="46">
        <v>99.885000000000005</v>
      </c>
      <c r="N11" s="49">
        <v>1</v>
      </c>
      <c r="O11" s="47">
        <v>1.4E-2</v>
      </c>
      <c r="P11" s="49">
        <v>9</v>
      </c>
      <c r="Q11" s="41" t="s">
        <v>118</v>
      </c>
      <c r="R11" s="44">
        <v>2.9</v>
      </c>
      <c r="S11" s="53">
        <f t="shared" si="1"/>
        <v>2.7595999999999998</v>
      </c>
      <c r="T11" s="44">
        <v>2.8</v>
      </c>
      <c r="U11" s="45" t="s">
        <v>113</v>
      </c>
      <c r="V11" s="125" t="s">
        <v>134</v>
      </c>
      <c r="W11" s="116" t="s">
        <v>196</v>
      </c>
      <c r="X11" s="51"/>
      <c r="Y11" s="39">
        <f t="shared" si="2"/>
        <v>1E+16</v>
      </c>
      <c r="Z11" s="51"/>
      <c r="AA11" s="51"/>
    </row>
    <row r="12" spans="1:34" s="52" customFormat="1" ht="11.25" x14ac:dyDescent="0.2">
      <c r="A12" s="3" t="s">
        <v>143</v>
      </c>
      <c r="B12" s="50">
        <f t="shared" si="0"/>
        <v>44940.790694444448</v>
      </c>
      <c r="C12" s="49">
        <v>2023</v>
      </c>
      <c r="D12" s="49">
        <v>1</v>
      </c>
      <c r="E12" s="49">
        <v>14</v>
      </c>
      <c r="F12" s="49">
        <v>18</v>
      </c>
      <c r="G12" s="49">
        <v>58</v>
      </c>
      <c r="H12" s="48">
        <v>36.9</v>
      </c>
      <c r="I12" s="48">
        <v>1.9</v>
      </c>
      <c r="J12" s="46">
        <v>51.027999999999999</v>
      </c>
      <c r="K12" s="49">
        <v>2</v>
      </c>
      <c r="L12" s="46">
        <v>1.7999999999999999E-2</v>
      </c>
      <c r="M12" s="46">
        <v>99.971000000000004</v>
      </c>
      <c r="N12" s="49">
        <v>1</v>
      </c>
      <c r="O12" s="47">
        <v>1.4E-2</v>
      </c>
      <c r="P12" s="49">
        <v>9</v>
      </c>
      <c r="Q12" s="41" t="s">
        <v>118</v>
      </c>
      <c r="R12" s="44">
        <v>3.5</v>
      </c>
      <c r="S12" s="53">
        <f t="shared" si="1"/>
        <v>3.3559999999999999</v>
      </c>
      <c r="T12" s="44">
        <v>3.4</v>
      </c>
      <c r="U12" s="45" t="s">
        <v>113</v>
      </c>
      <c r="V12" s="125" t="s">
        <v>134</v>
      </c>
      <c r="W12" s="116" t="s">
        <v>196</v>
      </c>
      <c r="X12" s="51"/>
      <c r="Y12" s="39">
        <f t="shared" si="2"/>
        <v>7.9432823472428304E+16</v>
      </c>
      <c r="Z12" s="51"/>
      <c r="AA12" s="51"/>
    </row>
    <row r="13" spans="1:34" s="52" customFormat="1" ht="11.25" x14ac:dyDescent="0.2">
      <c r="A13" s="3" t="s">
        <v>144</v>
      </c>
      <c r="B13" s="50">
        <f t="shared" si="0"/>
        <v>44940.937523148146</v>
      </c>
      <c r="C13" s="49">
        <v>2023</v>
      </c>
      <c r="D13" s="49">
        <v>1</v>
      </c>
      <c r="E13" s="49">
        <v>14</v>
      </c>
      <c r="F13" s="49">
        <v>22</v>
      </c>
      <c r="G13" s="49">
        <v>30</v>
      </c>
      <c r="H13" s="48">
        <v>2.8</v>
      </c>
      <c r="I13" s="48">
        <v>2.2999999999999998</v>
      </c>
      <c r="J13" s="46">
        <v>50.994999999999997</v>
      </c>
      <c r="K13" s="49">
        <v>2</v>
      </c>
      <c r="L13" s="46">
        <v>1.7999999999999999E-2</v>
      </c>
      <c r="M13" s="46">
        <v>99.816999999999993</v>
      </c>
      <c r="N13" s="49">
        <v>1</v>
      </c>
      <c r="O13" s="47">
        <v>1.4E-2</v>
      </c>
      <c r="P13" s="49">
        <v>9</v>
      </c>
      <c r="Q13" s="41" t="s">
        <v>118</v>
      </c>
      <c r="R13" s="44">
        <v>3.5</v>
      </c>
      <c r="S13" s="53">
        <f t="shared" si="1"/>
        <v>3.3559999999999999</v>
      </c>
      <c r="T13" s="44">
        <v>3.4</v>
      </c>
      <c r="U13" s="45" t="s">
        <v>113</v>
      </c>
      <c r="V13" s="125" t="s">
        <v>134</v>
      </c>
      <c r="W13" s="116" t="s">
        <v>196</v>
      </c>
      <c r="X13" s="51"/>
      <c r="Y13" s="39">
        <f t="shared" si="2"/>
        <v>7.9432823472428304E+16</v>
      </c>
      <c r="Z13" s="51"/>
      <c r="AA13" s="51"/>
    </row>
    <row r="14" spans="1:34" s="52" customFormat="1" ht="11.25" x14ac:dyDescent="0.2">
      <c r="A14" s="3" t="s">
        <v>145</v>
      </c>
      <c r="B14" s="50">
        <f t="shared" si="0"/>
        <v>44941.113171296296</v>
      </c>
      <c r="C14" s="49">
        <v>2023</v>
      </c>
      <c r="D14" s="49">
        <v>1</v>
      </c>
      <c r="E14" s="49">
        <v>15</v>
      </c>
      <c r="F14" s="49">
        <v>2</v>
      </c>
      <c r="G14" s="49">
        <v>42</v>
      </c>
      <c r="H14" s="48">
        <v>58.5</v>
      </c>
      <c r="I14" s="48">
        <v>1.1000000000000001</v>
      </c>
      <c r="J14" s="46">
        <v>51.036999999999999</v>
      </c>
      <c r="K14" s="49">
        <v>3</v>
      </c>
      <c r="L14" s="46">
        <v>2.7E-2</v>
      </c>
      <c r="M14" s="46">
        <v>99.89</v>
      </c>
      <c r="N14" s="49">
        <v>1</v>
      </c>
      <c r="O14" s="47">
        <v>1.4E-2</v>
      </c>
      <c r="P14" s="49">
        <v>10</v>
      </c>
      <c r="Q14" s="41" t="s">
        <v>118</v>
      </c>
      <c r="R14" s="44">
        <v>2.5</v>
      </c>
      <c r="S14" s="53">
        <f t="shared" si="1"/>
        <v>2.3620000000000001</v>
      </c>
      <c r="T14" s="44">
        <v>2.4</v>
      </c>
      <c r="U14" s="45" t="s">
        <v>113</v>
      </c>
      <c r="V14" s="125" t="s">
        <v>134</v>
      </c>
      <c r="W14" s="116" t="s">
        <v>196</v>
      </c>
      <c r="X14" s="51"/>
      <c r="Y14" s="39">
        <f t="shared" si="2"/>
        <v>2511886431509585.5</v>
      </c>
      <c r="Z14" s="51"/>
      <c r="AA14" s="51"/>
    </row>
    <row r="15" spans="1:34" s="52" customFormat="1" ht="11.25" x14ac:dyDescent="0.2">
      <c r="A15" s="3" t="s">
        <v>146</v>
      </c>
      <c r="B15" s="50">
        <f t="shared" si="0"/>
        <v>44941.920115740744</v>
      </c>
      <c r="C15" s="49">
        <v>2023</v>
      </c>
      <c r="D15" s="49">
        <v>1</v>
      </c>
      <c r="E15" s="49">
        <v>15</v>
      </c>
      <c r="F15" s="49">
        <v>22</v>
      </c>
      <c r="G15" s="49">
        <v>4</v>
      </c>
      <c r="H15" s="48">
        <v>58.9</v>
      </c>
      <c r="I15" s="48">
        <v>1.6</v>
      </c>
      <c r="J15" s="46">
        <v>50.997</v>
      </c>
      <c r="K15" s="49">
        <v>2</v>
      </c>
      <c r="L15" s="46">
        <v>1.7999999999999999E-2</v>
      </c>
      <c r="M15" s="46">
        <v>99.864000000000004</v>
      </c>
      <c r="N15" s="49">
        <v>1</v>
      </c>
      <c r="O15" s="47">
        <v>1.4E-2</v>
      </c>
      <c r="P15" s="49">
        <v>9</v>
      </c>
      <c r="Q15" s="41" t="s">
        <v>118</v>
      </c>
      <c r="R15" s="44">
        <v>3.4</v>
      </c>
      <c r="S15" s="53">
        <f t="shared" si="1"/>
        <v>3.2565999999999997</v>
      </c>
      <c r="T15" s="44">
        <v>3.3</v>
      </c>
      <c r="U15" s="45" t="s">
        <v>113</v>
      </c>
      <c r="V15" s="125" t="s">
        <v>134</v>
      </c>
      <c r="W15" s="116" t="s">
        <v>196</v>
      </c>
      <c r="X15" s="51"/>
      <c r="Y15" s="39">
        <f t="shared" si="2"/>
        <v>5.6234132519035104E+16</v>
      </c>
      <c r="Z15" s="51"/>
      <c r="AA15" s="51"/>
    </row>
    <row r="16" spans="1:34" s="52" customFormat="1" ht="11.25" x14ac:dyDescent="0.2">
      <c r="A16" s="3" t="s">
        <v>147</v>
      </c>
      <c r="B16" s="50">
        <f t="shared" si="0"/>
        <v>44942.331134259257</v>
      </c>
      <c r="C16" s="49">
        <v>2023</v>
      </c>
      <c r="D16" s="49">
        <v>1</v>
      </c>
      <c r="E16" s="49">
        <v>16</v>
      </c>
      <c r="F16" s="49">
        <v>7</v>
      </c>
      <c r="G16" s="49">
        <v>56</v>
      </c>
      <c r="H16" s="48">
        <v>50.5</v>
      </c>
      <c r="I16" s="48">
        <v>1.3</v>
      </c>
      <c r="J16" s="46">
        <v>51.201999999999998</v>
      </c>
      <c r="K16" s="49">
        <v>2</v>
      </c>
      <c r="L16" s="46">
        <v>1.7999999999999999E-2</v>
      </c>
      <c r="M16" s="46">
        <v>99.763999999999996</v>
      </c>
      <c r="N16" s="49">
        <v>1</v>
      </c>
      <c r="O16" s="47">
        <v>1.4E-2</v>
      </c>
      <c r="P16" s="49">
        <v>9</v>
      </c>
      <c r="Q16" s="41" t="s">
        <v>118</v>
      </c>
      <c r="R16" s="44">
        <v>2.5</v>
      </c>
      <c r="S16" s="53">
        <f t="shared" si="1"/>
        <v>2.3620000000000001</v>
      </c>
      <c r="T16" s="44">
        <v>2.4</v>
      </c>
      <c r="U16" s="45" t="s">
        <v>113</v>
      </c>
      <c r="V16" s="125" t="s">
        <v>134</v>
      </c>
      <c r="W16" s="116" t="s">
        <v>196</v>
      </c>
      <c r="X16" s="51"/>
      <c r="Y16" s="39">
        <f t="shared" si="2"/>
        <v>2511886431509585.5</v>
      </c>
      <c r="Z16" s="51"/>
      <c r="AA16" s="51"/>
    </row>
    <row r="17" spans="1:27" s="52" customFormat="1" ht="11.25" x14ac:dyDescent="0.2">
      <c r="A17" s="3" t="s">
        <v>148</v>
      </c>
      <c r="B17" s="50">
        <f t="shared" si="0"/>
        <v>44947.560648148145</v>
      </c>
      <c r="C17" s="49">
        <v>2023</v>
      </c>
      <c r="D17" s="49">
        <v>1</v>
      </c>
      <c r="E17" s="49">
        <v>21</v>
      </c>
      <c r="F17" s="49">
        <v>13</v>
      </c>
      <c r="G17" s="49">
        <v>27</v>
      </c>
      <c r="H17" s="48">
        <v>20.8</v>
      </c>
      <c r="I17" s="48">
        <v>1.7</v>
      </c>
      <c r="J17" s="46">
        <v>51.061</v>
      </c>
      <c r="K17" s="49">
        <v>2</v>
      </c>
      <c r="L17" s="46">
        <v>1.7999999999999999E-2</v>
      </c>
      <c r="M17" s="46">
        <v>99.891999999999996</v>
      </c>
      <c r="N17" s="49">
        <v>1</v>
      </c>
      <c r="O17" s="47">
        <v>1.4E-2</v>
      </c>
      <c r="P17" s="49">
        <v>9</v>
      </c>
      <c r="Q17" s="41" t="s">
        <v>118</v>
      </c>
      <c r="R17" s="44">
        <v>3.2</v>
      </c>
      <c r="S17" s="53">
        <f t="shared" si="1"/>
        <v>3.0578000000000003</v>
      </c>
      <c r="T17" s="44">
        <v>3.1</v>
      </c>
      <c r="U17" s="45" t="s">
        <v>113</v>
      </c>
      <c r="V17" s="125" t="s">
        <v>134</v>
      </c>
      <c r="W17" s="116" t="s">
        <v>196</v>
      </c>
      <c r="X17" s="51"/>
      <c r="Y17" s="39">
        <f t="shared" si="2"/>
        <v>2.8183829312644916E+16</v>
      </c>
      <c r="Z17" s="51"/>
      <c r="AA17" s="51"/>
    </row>
    <row r="18" spans="1:27" s="52" customFormat="1" ht="11.25" x14ac:dyDescent="0.2">
      <c r="A18" s="3" t="s">
        <v>149</v>
      </c>
      <c r="B18" s="50">
        <f t="shared" si="0"/>
        <v>44947.571875000001</v>
      </c>
      <c r="C18" s="49">
        <v>2023</v>
      </c>
      <c r="D18" s="49">
        <v>1</v>
      </c>
      <c r="E18" s="49">
        <v>21</v>
      </c>
      <c r="F18" s="49">
        <v>13</v>
      </c>
      <c r="G18" s="49">
        <v>43</v>
      </c>
      <c r="H18" s="48">
        <v>30</v>
      </c>
      <c r="I18" s="48">
        <v>2.2000000000000002</v>
      </c>
      <c r="J18" s="46">
        <v>51.027999999999999</v>
      </c>
      <c r="K18" s="49">
        <v>2</v>
      </c>
      <c r="L18" s="46">
        <v>1.7999999999999999E-2</v>
      </c>
      <c r="M18" s="46">
        <v>99.844999999999999</v>
      </c>
      <c r="N18" s="49">
        <v>1</v>
      </c>
      <c r="O18" s="47">
        <v>1.4E-2</v>
      </c>
      <c r="P18" s="49">
        <v>9</v>
      </c>
      <c r="Q18" s="41" t="s">
        <v>118</v>
      </c>
      <c r="R18" s="44">
        <v>2.5</v>
      </c>
      <c r="S18" s="53">
        <f t="shared" si="1"/>
        <v>2.3620000000000001</v>
      </c>
      <c r="T18" s="44">
        <v>2.4</v>
      </c>
      <c r="U18" s="45" t="s">
        <v>113</v>
      </c>
      <c r="V18" s="125" t="s">
        <v>134</v>
      </c>
      <c r="W18" s="116" t="s">
        <v>196</v>
      </c>
      <c r="X18" s="51"/>
      <c r="Y18" s="39">
        <f t="shared" si="2"/>
        <v>2511886431509585.5</v>
      </c>
      <c r="Z18" s="51"/>
      <c r="AA18" s="51"/>
    </row>
    <row r="19" spans="1:27" s="52" customFormat="1" ht="11.25" x14ac:dyDescent="0.2">
      <c r="A19" s="3" t="s">
        <v>150</v>
      </c>
      <c r="B19" s="50">
        <f t="shared" si="0"/>
        <v>44947.627326388887</v>
      </c>
      <c r="C19" s="49">
        <v>2023</v>
      </c>
      <c r="D19" s="49">
        <v>1</v>
      </c>
      <c r="E19" s="49">
        <v>21</v>
      </c>
      <c r="F19" s="49">
        <v>15</v>
      </c>
      <c r="G19" s="49">
        <v>3</v>
      </c>
      <c r="H19" s="48">
        <v>21.7</v>
      </c>
      <c r="I19" s="48">
        <v>1.3</v>
      </c>
      <c r="J19" s="46">
        <v>50.999000000000002</v>
      </c>
      <c r="K19" s="49">
        <v>2</v>
      </c>
      <c r="L19" s="46">
        <v>1.7999999999999999E-2</v>
      </c>
      <c r="M19" s="46">
        <v>99.971000000000004</v>
      </c>
      <c r="N19" s="49">
        <v>2</v>
      </c>
      <c r="O19" s="47">
        <v>2.9000000000000001E-2</v>
      </c>
      <c r="P19" s="49">
        <v>9</v>
      </c>
      <c r="Q19" s="41" t="s">
        <v>118</v>
      </c>
      <c r="R19" s="44">
        <v>2.5</v>
      </c>
      <c r="S19" s="53">
        <f t="shared" si="1"/>
        <v>2.3620000000000001</v>
      </c>
      <c r="T19" s="44">
        <v>2.4</v>
      </c>
      <c r="U19" s="45" t="s">
        <v>113</v>
      </c>
      <c r="V19" s="125" t="s">
        <v>134</v>
      </c>
      <c r="W19" s="116" t="s">
        <v>196</v>
      </c>
      <c r="X19" s="51"/>
      <c r="Y19" s="39">
        <f t="shared" si="2"/>
        <v>2511886431509585.5</v>
      </c>
      <c r="Z19" s="51"/>
      <c r="AA19" s="51"/>
    </row>
    <row r="20" spans="1:27" s="52" customFormat="1" ht="11.25" x14ac:dyDescent="0.2">
      <c r="A20" s="3" t="s">
        <v>151</v>
      </c>
      <c r="B20" s="50">
        <f t="shared" si="0"/>
        <v>44947.674722222226</v>
      </c>
      <c r="C20" s="49">
        <v>2023</v>
      </c>
      <c r="D20" s="49">
        <v>1</v>
      </c>
      <c r="E20" s="49">
        <v>21</v>
      </c>
      <c r="F20" s="49">
        <v>16</v>
      </c>
      <c r="G20" s="49">
        <v>11</v>
      </c>
      <c r="H20" s="48">
        <v>36.200000000000003</v>
      </c>
      <c r="I20" s="48">
        <v>1.9</v>
      </c>
      <c r="J20" s="46">
        <v>51.055</v>
      </c>
      <c r="K20" s="49">
        <v>2</v>
      </c>
      <c r="L20" s="46">
        <v>1.7999999999999999E-2</v>
      </c>
      <c r="M20" s="46">
        <v>99.912999999999997</v>
      </c>
      <c r="N20" s="49">
        <v>1</v>
      </c>
      <c r="O20" s="47">
        <v>1.4E-2</v>
      </c>
      <c r="P20" s="49">
        <v>9</v>
      </c>
      <c r="Q20" s="41" t="s">
        <v>118</v>
      </c>
      <c r="R20" s="44">
        <v>3</v>
      </c>
      <c r="S20" s="53">
        <f t="shared" si="1"/>
        <v>2.859</v>
      </c>
      <c r="T20" s="44">
        <v>2.9</v>
      </c>
      <c r="U20" s="45" t="s">
        <v>113</v>
      </c>
      <c r="V20" s="125" t="s">
        <v>134</v>
      </c>
      <c r="W20" s="116" t="s">
        <v>196</v>
      </c>
      <c r="X20" s="51"/>
      <c r="Y20" s="39">
        <f t="shared" si="2"/>
        <v>1.4125375446227572E+16</v>
      </c>
      <c r="Z20" s="51"/>
      <c r="AA20" s="51"/>
    </row>
    <row r="21" spans="1:27" s="52" customFormat="1" ht="11.25" x14ac:dyDescent="0.2">
      <c r="A21" s="3" t="s">
        <v>152</v>
      </c>
      <c r="B21" s="50">
        <f t="shared" si="0"/>
        <v>44948.164814814816</v>
      </c>
      <c r="C21" s="49">
        <v>2023</v>
      </c>
      <c r="D21" s="49">
        <v>1</v>
      </c>
      <c r="E21" s="49">
        <v>22</v>
      </c>
      <c r="F21" s="49">
        <v>3</v>
      </c>
      <c r="G21" s="49">
        <v>57</v>
      </c>
      <c r="H21" s="48">
        <v>20.6</v>
      </c>
      <c r="I21" s="48">
        <v>1.9</v>
      </c>
      <c r="J21" s="46">
        <v>51.039000000000001</v>
      </c>
      <c r="K21" s="49">
        <v>3</v>
      </c>
      <c r="L21" s="46">
        <v>2.7E-2</v>
      </c>
      <c r="M21" s="46">
        <v>99.838999999999999</v>
      </c>
      <c r="N21" s="49">
        <v>1</v>
      </c>
      <c r="O21" s="47">
        <v>1.4E-2</v>
      </c>
      <c r="P21" s="49">
        <v>10</v>
      </c>
      <c r="Q21" s="41" t="s">
        <v>118</v>
      </c>
      <c r="R21" s="44">
        <v>2.9</v>
      </c>
      <c r="S21" s="53">
        <f t="shared" si="1"/>
        <v>2.7595999999999998</v>
      </c>
      <c r="T21" s="44">
        <v>2.8</v>
      </c>
      <c r="U21" s="45" t="s">
        <v>113</v>
      </c>
      <c r="V21" s="125" t="s">
        <v>134</v>
      </c>
      <c r="W21" s="116" t="s">
        <v>196</v>
      </c>
      <c r="X21" s="51"/>
      <c r="Y21" s="39">
        <f t="shared" si="2"/>
        <v>1E+16</v>
      </c>
      <c r="Z21" s="51"/>
      <c r="AA21" s="51"/>
    </row>
    <row r="22" spans="1:27" s="52" customFormat="1" ht="11.25" x14ac:dyDescent="0.2">
      <c r="A22" s="3" t="s">
        <v>153</v>
      </c>
      <c r="B22" s="50">
        <f t="shared" si="0"/>
        <v>44949.666805555556</v>
      </c>
      <c r="C22" s="49">
        <v>2023</v>
      </c>
      <c r="D22" s="49">
        <v>1</v>
      </c>
      <c r="E22" s="49">
        <v>23</v>
      </c>
      <c r="F22" s="49">
        <v>16</v>
      </c>
      <c r="G22" s="49">
        <v>0</v>
      </c>
      <c r="H22" s="48">
        <v>12.5</v>
      </c>
      <c r="I22" s="48">
        <v>1.3</v>
      </c>
      <c r="J22" s="46">
        <v>51.012999999999998</v>
      </c>
      <c r="K22" s="49">
        <v>3</v>
      </c>
      <c r="L22" s="46">
        <v>2.7E-2</v>
      </c>
      <c r="M22" s="46">
        <v>99.924000000000007</v>
      </c>
      <c r="N22" s="49">
        <v>2</v>
      </c>
      <c r="O22" s="47">
        <v>2.9000000000000001E-2</v>
      </c>
      <c r="P22" s="49">
        <v>10</v>
      </c>
      <c r="Q22" s="41" t="s">
        <v>118</v>
      </c>
      <c r="R22" s="44">
        <v>2.7</v>
      </c>
      <c r="S22" s="53">
        <f t="shared" si="1"/>
        <v>2.5608000000000004</v>
      </c>
      <c r="T22" s="44">
        <v>2.6</v>
      </c>
      <c r="U22" s="45" t="s">
        <v>113</v>
      </c>
      <c r="V22" s="125" t="s">
        <v>134</v>
      </c>
      <c r="W22" s="116" t="s">
        <v>196</v>
      </c>
      <c r="X22" s="51"/>
      <c r="Y22" s="39">
        <f t="shared" si="2"/>
        <v>5011872336272755</v>
      </c>
      <c r="Z22" s="51"/>
      <c r="AA22" s="51"/>
    </row>
    <row r="23" spans="1:27" s="52" customFormat="1" ht="11.25" x14ac:dyDescent="0.2">
      <c r="A23" s="3" t="s">
        <v>154</v>
      </c>
      <c r="B23" s="50">
        <f t="shared" si="0"/>
        <v>44949.745150462964</v>
      </c>
      <c r="C23" s="49">
        <v>2023</v>
      </c>
      <c r="D23" s="49">
        <v>1</v>
      </c>
      <c r="E23" s="49">
        <v>23</v>
      </c>
      <c r="F23" s="49">
        <v>17</v>
      </c>
      <c r="G23" s="49">
        <v>53</v>
      </c>
      <c r="H23" s="48">
        <v>1</v>
      </c>
      <c r="I23" s="48">
        <v>1.7</v>
      </c>
      <c r="J23" s="46">
        <v>51.031999999999996</v>
      </c>
      <c r="K23" s="49">
        <v>3</v>
      </c>
      <c r="L23" s="46">
        <v>2.7E-2</v>
      </c>
      <c r="M23" s="46">
        <v>99.88</v>
      </c>
      <c r="N23" s="49">
        <v>1</v>
      </c>
      <c r="O23" s="47">
        <v>1.4E-2</v>
      </c>
      <c r="P23" s="49">
        <v>10</v>
      </c>
      <c r="Q23" s="41" t="s">
        <v>118</v>
      </c>
      <c r="R23" s="44">
        <v>3</v>
      </c>
      <c r="S23" s="53">
        <f t="shared" si="1"/>
        <v>2.859</v>
      </c>
      <c r="T23" s="44">
        <v>2.9</v>
      </c>
      <c r="U23" s="45" t="s">
        <v>113</v>
      </c>
      <c r="V23" s="125" t="s">
        <v>134</v>
      </c>
      <c r="W23" s="116" t="s">
        <v>196</v>
      </c>
      <c r="X23" s="51"/>
      <c r="Y23" s="39">
        <f t="shared" si="2"/>
        <v>1.4125375446227572E+16</v>
      </c>
      <c r="Z23" s="51"/>
      <c r="AA23" s="51"/>
    </row>
    <row r="24" spans="1:27" s="52" customFormat="1" ht="11.25" x14ac:dyDescent="0.2">
      <c r="A24" s="3" t="s">
        <v>155</v>
      </c>
      <c r="B24" s="50">
        <f t="shared" si="0"/>
        <v>44950.228784722225</v>
      </c>
      <c r="C24" s="49">
        <v>2023</v>
      </c>
      <c r="D24" s="49">
        <v>1</v>
      </c>
      <c r="E24" s="49">
        <v>24</v>
      </c>
      <c r="F24" s="49">
        <v>5</v>
      </c>
      <c r="G24" s="49">
        <v>29</v>
      </c>
      <c r="H24" s="48">
        <v>27.8</v>
      </c>
      <c r="I24" s="48">
        <v>1.5</v>
      </c>
      <c r="J24" s="46">
        <v>51.140999999999998</v>
      </c>
      <c r="K24" s="49">
        <v>2</v>
      </c>
      <c r="L24" s="46">
        <v>1.7999999999999999E-2</v>
      </c>
      <c r="M24" s="46">
        <v>99.974000000000004</v>
      </c>
      <c r="N24" s="49">
        <v>1</v>
      </c>
      <c r="O24" s="47">
        <v>1.4E-2</v>
      </c>
      <c r="P24" s="49">
        <v>10</v>
      </c>
      <c r="Q24" s="41" t="s">
        <v>118</v>
      </c>
      <c r="R24" s="44">
        <v>2.5</v>
      </c>
      <c r="S24" s="53">
        <f t="shared" si="1"/>
        <v>2.3620000000000001</v>
      </c>
      <c r="T24" s="44">
        <v>2.4</v>
      </c>
      <c r="U24" s="45" t="s">
        <v>113</v>
      </c>
      <c r="V24" s="125" t="s">
        <v>134</v>
      </c>
      <c r="W24" s="116" t="s">
        <v>196</v>
      </c>
      <c r="X24" s="51"/>
      <c r="Y24" s="39">
        <f t="shared" si="2"/>
        <v>2511886431509585.5</v>
      </c>
      <c r="Z24" s="51"/>
      <c r="AA24" s="51"/>
    </row>
    <row r="25" spans="1:27" s="52" customFormat="1" ht="11.25" x14ac:dyDescent="0.2">
      <c r="A25" s="3" t="s">
        <v>156</v>
      </c>
      <c r="B25" s="50">
        <f t="shared" si="0"/>
        <v>44952.430034722223</v>
      </c>
      <c r="C25" s="49">
        <v>2023</v>
      </c>
      <c r="D25" s="49">
        <v>1</v>
      </c>
      <c r="E25" s="49">
        <v>26</v>
      </c>
      <c r="F25" s="49">
        <v>10</v>
      </c>
      <c r="G25" s="49">
        <v>19</v>
      </c>
      <c r="H25" s="48">
        <v>15.8</v>
      </c>
      <c r="I25" s="48">
        <v>1.1000000000000001</v>
      </c>
      <c r="J25" s="46">
        <v>50.198999999999998</v>
      </c>
      <c r="K25" s="49">
        <v>4</v>
      </c>
      <c r="L25" s="46">
        <v>3.5999999999999997E-2</v>
      </c>
      <c r="M25" s="46">
        <v>99.468000000000004</v>
      </c>
      <c r="N25" s="49">
        <v>2</v>
      </c>
      <c r="O25" s="47">
        <v>2.8000000000000001E-2</v>
      </c>
      <c r="P25" s="49">
        <v>10</v>
      </c>
      <c r="Q25" s="41" t="s">
        <v>118</v>
      </c>
      <c r="R25" s="44">
        <v>2.8</v>
      </c>
      <c r="S25" s="53">
        <f t="shared" si="1"/>
        <v>2.6601999999999997</v>
      </c>
      <c r="T25" s="44">
        <v>2.7</v>
      </c>
      <c r="U25" s="45" t="s">
        <v>113</v>
      </c>
      <c r="V25" s="125" t="s">
        <v>134</v>
      </c>
      <c r="W25" s="116" t="s">
        <v>196</v>
      </c>
      <c r="X25" s="51"/>
      <c r="Y25" s="39">
        <f t="shared" si="2"/>
        <v>7079457843841414</v>
      </c>
      <c r="Z25" s="51"/>
      <c r="AA25" s="51"/>
    </row>
    <row r="26" spans="1:27" s="52" customFormat="1" ht="11.25" x14ac:dyDescent="0.2">
      <c r="A26" s="3" t="s">
        <v>157</v>
      </c>
      <c r="B26" s="50">
        <f t="shared" si="0"/>
        <v>44954.891597222224</v>
      </c>
      <c r="C26" s="49">
        <v>2023</v>
      </c>
      <c r="D26" s="49">
        <v>1</v>
      </c>
      <c r="E26" s="49">
        <v>28</v>
      </c>
      <c r="F26" s="49">
        <v>21</v>
      </c>
      <c r="G26" s="49">
        <v>23</v>
      </c>
      <c r="H26" s="48">
        <v>54.4</v>
      </c>
      <c r="I26" s="48">
        <v>2.2000000000000002</v>
      </c>
      <c r="J26" s="46">
        <v>49.963000000000001</v>
      </c>
      <c r="K26" s="49">
        <v>3</v>
      </c>
      <c r="L26" s="46">
        <v>2.7E-2</v>
      </c>
      <c r="M26" s="46">
        <v>99.837999999999994</v>
      </c>
      <c r="N26" s="49">
        <v>2</v>
      </c>
      <c r="O26" s="47">
        <v>2.8000000000000001E-2</v>
      </c>
      <c r="P26" s="49">
        <v>8</v>
      </c>
      <c r="Q26" s="41" t="s">
        <v>118</v>
      </c>
      <c r="R26" s="44">
        <v>3.5</v>
      </c>
      <c r="S26" s="53">
        <f t="shared" si="1"/>
        <v>3.3559999999999999</v>
      </c>
      <c r="T26" s="44">
        <v>3.4</v>
      </c>
      <c r="U26" s="45" t="s">
        <v>113</v>
      </c>
      <c r="V26" s="125" t="s">
        <v>134</v>
      </c>
      <c r="W26" s="116" t="s">
        <v>196</v>
      </c>
      <c r="X26" s="51"/>
      <c r="Y26" s="39">
        <f t="shared" si="2"/>
        <v>7.9432823472428304E+16</v>
      </c>
      <c r="Z26" s="51"/>
      <c r="AA26" s="51"/>
    </row>
    <row r="27" spans="1:27" s="52" customFormat="1" ht="11.25" x14ac:dyDescent="0.2">
      <c r="A27" s="3" t="s">
        <v>158</v>
      </c>
      <c r="B27" s="50">
        <f t="shared" si="0"/>
        <v>44956.930393518516</v>
      </c>
      <c r="C27" s="49">
        <v>2023</v>
      </c>
      <c r="D27" s="49">
        <v>1</v>
      </c>
      <c r="E27" s="49">
        <v>30</v>
      </c>
      <c r="F27" s="49">
        <v>22</v>
      </c>
      <c r="G27" s="49">
        <v>19</v>
      </c>
      <c r="H27" s="48">
        <v>46.4</v>
      </c>
      <c r="I27" s="48">
        <v>2.1</v>
      </c>
      <c r="J27" s="46">
        <v>51.113</v>
      </c>
      <c r="K27" s="49">
        <v>2</v>
      </c>
      <c r="L27" s="46">
        <v>1.7999999999999999E-2</v>
      </c>
      <c r="M27" s="46">
        <v>99.808000000000007</v>
      </c>
      <c r="N27" s="49">
        <v>1</v>
      </c>
      <c r="O27" s="47">
        <v>1.4E-2</v>
      </c>
      <c r="P27" s="49">
        <v>9</v>
      </c>
      <c r="Q27" s="41" t="s">
        <v>118</v>
      </c>
      <c r="R27" s="44">
        <v>3</v>
      </c>
      <c r="S27" s="53">
        <f t="shared" si="1"/>
        <v>2.859</v>
      </c>
      <c r="T27" s="44">
        <v>2.9</v>
      </c>
      <c r="U27" s="45" t="s">
        <v>113</v>
      </c>
      <c r="V27" s="125" t="s">
        <v>134</v>
      </c>
      <c r="W27" s="116" t="s">
        <v>196</v>
      </c>
      <c r="X27" s="51"/>
      <c r="Y27" s="39">
        <f t="shared" si="2"/>
        <v>1.4125375446227572E+16</v>
      </c>
      <c r="Z27" s="51"/>
      <c r="AA27" s="51"/>
    </row>
    <row r="28" spans="1:27" s="52" customFormat="1" ht="11.25" x14ac:dyDescent="0.2">
      <c r="A28" s="3" t="s">
        <v>159</v>
      </c>
      <c r="B28" s="50">
        <f t="shared" si="0"/>
        <v>44963.164201388892</v>
      </c>
      <c r="C28" s="49">
        <v>2023</v>
      </c>
      <c r="D28" s="49">
        <v>2</v>
      </c>
      <c r="E28" s="49">
        <v>6</v>
      </c>
      <c r="F28" s="49">
        <v>3</v>
      </c>
      <c r="G28" s="49">
        <v>56</v>
      </c>
      <c r="H28" s="48">
        <v>27.6</v>
      </c>
      <c r="I28" s="48">
        <v>2.6</v>
      </c>
      <c r="J28" s="46">
        <v>51.014000000000003</v>
      </c>
      <c r="K28" s="49">
        <v>3</v>
      </c>
      <c r="L28" s="46">
        <v>2.7E-2</v>
      </c>
      <c r="M28" s="46">
        <v>99.537999999999997</v>
      </c>
      <c r="N28" s="49">
        <v>2</v>
      </c>
      <c r="O28" s="47">
        <v>2.9000000000000001E-2</v>
      </c>
      <c r="P28" s="49">
        <v>10</v>
      </c>
      <c r="Q28" s="41" t="s">
        <v>118</v>
      </c>
      <c r="R28" s="44">
        <v>2.5</v>
      </c>
      <c r="S28" s="53">
        <f t="shared" si="1"/>
        <v>2.3620000000000001</v>
      </c>
      <c r="T28" s="44">
        <v>2.4</v>
      </c>
      <c r="U28" s="45" t="s">
        <v>113</v>
      </c>
      <c r="V28" s="125" t="s">
        <v>134</v>
      </c>
      <c r="W28" s="116" t="s">
        <v>196</v>
      </c>
      <c r="X28" s="51"/>
      <c r="Y28" s="39">
        <f t="shared" si="2"/>
        <v>2511886431509585.5</v>
      </c>
      <c r="Z28" s="51"/>
      <c r="AA28" s="51"/>
    </row>
    <row r="29" spans="1:27" s="52" customFormat="1" ht="11.25" x14ac:dyDescent="0.2">
      <c r="A29" s="3" t="s">
        <v>160</v>
      </c>
      <c r="B29" s="50">
        <f t="shared" si="0"/>
        <v>44972.297222222223</v>
      </c>
      <c r="C29" s="49">
        <v>2023</v>
      </c>
      <c r="D29" s="49">
        <v>2</v>
      </c>
      <c r="E29" s="49">
        <v>15</v>
      </c>
      <c r="F29" s="49">
        <v>7</v>
      </c>
      <c r="G29" s="49">
        <v>8</v>
      </c>
      <c r="H29" s="48">
        <v>0.7</v>
      </c>
      <c r="I29" s="48">
        <v>1.5</v>
      </c>
      <c r="J29" s="46">
        <v>51.21</v>
      </c>
      <c r="K29" s="49">
        <v>6</v>
      </c>
      <c r="L29" s="46">
        <v>5.3999999999999999E-2</v>
      </c>
      <c r="M29" s="46">
        <v>99.754000000000005</v>
      </c>
      <c r="N29" s="49">
        <v>2</v>
      </c>
      <c r="O29" s="47">
        <v>2.9000000000000001E-2</v>
      </c>
      <c r="P29" s="49">
        <v>10</v>
      </c>
      <c r="Q29" s="41" t="s">
        <v>118</v>
      </c>
      <c r="R29" s="44">
        <v>2.6</v>
      </c>
      <c r="S29" s="53">
        <f t="shared" si="1"/>
        <v>2.4614000000000003</v>
      </c>
      <c r="T29" s="44">
        <v>2.5</v>
      </c>
      <c r="U29" s="45" t="s">
        <v>113</v>
      </c>
      <c r="V29" s="125" t="s">
        <v>134</v>
      </c>
      <c r="W29" s="116" t="s">
        <v>196</v>
      </c>
      <c r="X29" s="51"/>
      <c r="Y29" s="39">
        <f t="shared" si="2"/>
        <v>3548133892335782</v>
      </c>
      <c r="Z29" s="51"/>
      <c r="AA29" s="51"/>
    </row>
    <row r="30" spans="1:27" s="52" customFormat="1" ht="11.25" x14ac:dyDescent="0.2">
      <c r="A30" s="3" t="s">
        <v>161</v>
      </c>
      <c r="B30" s="50">
        <f t="shared" si="0"/>
        <v>44976.770729166667</v>
      </c>
      <c r="C30" s="49">
        <v>2023</v>
      </c>
      <c r="D30" s="49">
        <v>2</v>
      </c>
      <c r="E30" s="49">
        <v>19</v>
      </c>
      <c r="F30" s="49">
        <v>18</v>
      </c>
      <c r="G30" s="49">
        <v>29</v>
      </c>
      <c r="H30" s="48">
        <v>51.5</v>
      </c>
      <c r="I30" s="48">
        <v>1.3</v>
      </c>
      <c r="J30" s="46">
        <v>52.585000000000001</v>
      </c>
      <c r="K30" s="49">
        <v>3</v>
      </c>
      <c r="L30" s="46">
        <v>2.7E-2</v>
      </c>
      <c r="M30" s="46">
        <v>99.376999999999995</v>
      </c>
      <c r="N30" s="49">
        <v>1</v>
      </c>
      <c r="O30" s="47">
        <v>1.4999999999999999E-2</v>
      </c>
      <c r="P30" s="49">
        <v>10</v>
      </c>
      <c r="Q30" s="41" t="s">
        <v>118</v>
      </c>
      <c r="R30" s="44">
        <v>2.5</v>
      </c>
      <c r="S30" s="53">
        <f t="shared" si="1"/>
        <v>2.3620000000000001</v>
      </c>
      <c r="T30" s="44">
        <v>2.4</v>
      </c>
      <c r="U30" s="45" t="s">
        <v>113</v>
      </c>
      <c r="V30" s="125" t="s">
        <v>135</v>
      </c>
      <c r="W30" s="116" t="s">
        <v>196</v>
      </c>
      <c r="X30" s="51"/>
      <c r="Y30" s="39">
        <f t="shared" si="2"/>
        <v>2511886431509585.5</v>
      </c>
      <c r="Z30" s="51"/>
      <c r="AA30" s="51"/>
    </row>
    <row r="31" spans="1:27" s="52" customFormat="1" ht="11.25" x14ac:dyDescent="0.2">
      <c r="A31" s="3" t="s">
        <v>162</v>
      </c>
      <c r="B31" s="50">
        <f t="shared" si="0"/>
        <v>44984.308506944442</v>
      </c>
      <c r="C31" s="49">
        <v>2023</v>
      </c>
      <c r="D31" s="49">
        <v>2</v>
      </c>
      <c r="E31" s="49">
        <v>27</v>
      </c>
      <c r="F31" s="49">
        <v>7</v>
      </c>
      <c r="G31" s="49">
        <v>24</v>
      </c>
      <c r="H31" s="48">
        <v>15.1</v>
      </c>
      <c r="I31" s="48">
        <v>1.5</v>
      </c>
      <c r="J31" s="46">
        <v>49.442</v>
      </c>
      <c r="K31" s="49">
        <v>3</v>
      </c>
      <c r="L31" s="46">
        <v>2.7E-2</v>
      </c>
      <c r="M31" s="46">
        <v>99.65</v>
      </c>
      <c r="N31" s="49">
        <v>2</v>
      </c>
      <c r="O31" s="47">
        <v>2.8000000000000001E-2</v>
      </c>
      <c r="P31" s="49">
        <v>10</v>
      </c>
      <c r="Q31" s="41" t="s">
        <v>118</v>
      </c>
      <c r="R31" s="44">
        <v>2.9</v>
      </c>
      <c r="S31" s="53">
        <f t="shared" si="1"/>
        <v>2.7595999999999998</v>
      </c>
      <c r="T31" s="44">
        <v>2.8</v>
      </c>
      <c r="U31" s="45" t="s">
        <v>113</v>
      </c>
      <c r="V31" s="125" t="s">
        <v>197</v>
      </c>
      <c r="W31" s="116" t="s">
        <v>196</v>
      </c>
      <c r="X31" s="51"/>
      <c r="Y31" s="39">
        <f t="shared" si="2"/>
        <v>1E+16</v>
      </c>
      <c r="Z31" s="51"/>
      <c r="AA31" s="51"/>
    </row>
    <row r="32" spans="1:27" s="52" customFormat="1" ht="11.25" x14ac:dyDescent="0.2">
      <c r="A32" s="3" t="s">
        <v>163</v>
      </c>
      <c r="B32" s="50">
        <f t="shared" si="0"/>
        <v>44988.858773148146</v>
      </c>
      <c r="C32" s="49">
        <v>2023</v>
      </c>
      <c r="D32" s="49">
        <v>3</v>
      </c>
      <c r="E32" s="49">
        <v>3</v>
      </c>
      <c r="F32" s="49">
        <v>20</v>
      </c>
      <c r="G32" s="49">
        <v>36</v>
      </c>
      <c r="H32" s="48">
        <v>38.299999999999997</v>
      </c>
      <c r="I32" s="48">
        <v>2</v>
      </c>
      <c r="J32" s="46">
        <v>51.034999999999997</v>
      </c>
      <c r="K32" s="49">
        <v>2</v>
      </c>
      <c r="L32" s="46">
        <v>1.7999999999999999E-2</v>
      </c>
      <c r="M32" s="46">
        <v>99.864000000000004</v>
      </c>
      <c r="N32" s="49">
        <v>1</v>
      </c>
      <c r="O32" s="47">
        <v>1.4E-2</v>
      </c>
      <c r="P32" s="49">
        <v>9</v>
      </c>
      <c r="Q32" s="41" t="s">
        <v>118</v>
      </c>
      <c r="R32" s="44">
        <v>3.1</v>
      </c>
      <c r="S32" s="53">
        <f t="shared" si="1"/>
        <v>2.9584000000000001</v>
      </c>
      <c r="T32" s="44">
        <v>3</v>
      </c>
      <c r="U32" s="45" t="s">
        <v>113</v>
      </c>
      <c r="V32" s="125" t="s">
        <v>134</v>
      </c>
      <c r="W32" s="116" t="s">
        <v>196</v>
      </c>
      <c r="X32" s="51"/>
      <c r="Y32" s="39">
        <f t="shared" si="2"/>
        <v>1.9952623149688948E+16</v>
      </c>
      <c r="Z32" s="51"/>
      <c r="AA32" s="51"/>
    </row>
    <row r="33" spans="1:27" s="52" customFormat="1" ht="11.25" x14ac:dyDescent="0.2">
      <c r="A33" s="3" t="s">
        <v>164</v>
      </c>
      <c r="B33" s="50">
        <f t="shared" si="0"/>
        <v>44994.814710648148</v>
      </c>
      <c r="C33" s="49">
        <v>2023</v>
      </c>
      <c r="D33" s="49">
        <v>3</v>
      </c>
      <c r="E33" s="49">
        <v>9</v>
      </c>
      <c r="F33" s="49">
        <v>19</v>
      </c>
      <c r="G33" s="49">
        <v>33</v>
      </c>
      <c r="H33" s="48">
        <v>11.2</v>
      </c>
      <c r="I33" s="48">
        <v>1.3</v>
      </c>
      <c r="J33" s="46">
        <v>51.566000000000003</v>
      </c>
      <c r="K33" s="49">
        <v>2</v>
      </c>
      <c r="L33" s="46">
        <v>1.7999999999999999E-2</v>
      </c>
      <c r="M33" s="46">
        <v>99.941999999999993</v>
      </c>
      <c r="N33" s="49">
        <v>1</v>
      </c>
      <c r="O33" s="47">
        <v>1.4E-2</v>
      </c>
      <c r="P33" s="49">
        <v>10</v>
      </c>
      <c r="Q33" s="41" t="s">
        <v>118</v>
      </c>
      <c r="R33" s="44">
        <v>2.7</v>
      </c>
      <c r="S33" s="53">
        <f t="shared" si="1"/>
        <v>2.5608000000000004</v>
      </c>
      <c r="T33" s="44">
        <v>2.6</v>
      </c>
      <c r="U33" s="45" t="s">
        <v>113</v>
      </c>
      <c r="V33" s="125" t="s">
        <v>134</v>
      </c>
      <c r="W33" s="116" t="s">
        <v>196</v>
      </c>
      <c r="X33" s="51"/>
      <c r="Y33" s="39">
        <f t="shared" si="2"/>
        <v>5011872336272755</v>
      </c>
      <c r="Z33" s="51"/>
      <c r="AA33" s="51"/>
    </row>
    <row r="34" spans="1:27" s="52" customFormat="1" ht="11.25" x14ac:dyDescent="0.2">
      <c r="A34" s="3" t="s">
        <v>165</v>
      </c>
      <c r="B34" s="50">
        <f t="shared" si="0"/>
        <v>45000.110868055555</v>
      </c>
      <c r="C34" s="49">
        <v>2023</v>
      </c>
      <c r="D34" s="49">
        <v>3</v>
      </c>
      <c r="E34" s="49">
        <v>15</v>
      </c>
      <c r="F34" s="49">
        <v>2</v>
      </c>
      <c r="G34" s="49">
        <v>39</v>
      </c>
      <c r="H34" s="48">
        <v>39.799999999999997</v>
      </c>
      <c r="I34" s="48">
        <v>1.3</v>
      </c>
      <c r="J34" s="46">
        <v>51.063000000000002</v>
      </c>
      <c r="K34" s="49">
        <v>4</v>
      </c>
      <c r="L34" s="46">
        <v>3.5999999999999997E-2</v>
      </c>
      <c r="M34" s="46">
        <v>99.849000000000004</v>
      </c>
      <c r="N34" s="49">
        <v>2</v>
      </c>
      <c r="O34" s="47">
        <v>2.9000000000000001E-2</v>
      </c>
      <c r="P34" s="49">
        <v>10</v>
      </c>
      <c r="Q34" s="41" t="s">
        <v>118</v>
      </c>
      <c r="R34" s="44">
        <v>2.5</v>
      </c>
      <c r="S34" s="53">
        <f t="shared" si="1"/>
        <v>2.3620000000000001</v>
      </c>
      <c r="T34" s="44">
        <v>2.4</v>
      </c>
      <c r="U34" s="45" t="s">
        <v>113</v>
      </c>
      <c r="V34" s="125" t="s">
        <v>134</v>
      </c>
      <c r="W34" s="116" t="s">
        <v>196</v>
      </c>
      <c r="X34" s="51"/>
      <c r="Y34" s="39">
        <f t="shared" si="2"/>
        <v>2511886431509585.5</v>
      </c>
      <c r="Z34" s="51"/>
      <c r="AA34" s="51"/>
    </row>
    <row r="35" spans="1:27" s="52" customFormat="1" ht="11.25" x14ac:dyDescent="0.2">
      <c r="A35" s="3" t="s">
        <v>166</v>
      </c>
      <c r="B35" s="50">
        <f t="shared" si="0"/>
        <v>45021.224895833337</v>
      </c>
      <c r="C35" s="49">
        <v>2023</v>
      </c>
      <c r="D35" s="49">
        <v>4</v>
      </c>
      <c r="E35" s="49">
        <v>5</v>
      </c>
      <c r="F35" s="49">
        <v>5</v>
      </c>
      <c r="G35" s="49">
        <v>23</v>
      </c>
      <c r="H35" s="48">
        <v>51.6</v>
      </c>
      <c r="I35" s="48">
        <v>2.5</v>
      </c>
      <c r="J35" s="46">
        <v>51.368000000000002</v>
      </c>
      <c r="K35" s="49">
        <v>2</v>
      </c>
      <c r="L35" s="46">
        <v>1.7999999999999999E-2</v>
      </c>
      <c r="M35" s="46">
        <v>99.54</v>
      </c>
      <c r="N35" s="49">
        <v>1</v>
      </c>
      <c r="O35" s="47">
        <v>1.4E-2</v>
      </c>
      <c r="P35" s="49">
        <v>9</v>
      </c>
      <c r="Q35" s="41" t="s">
        <v>118</v>
      </c>
      <c r="R35" s="44">
        <v>2.5</v>
      </c>
      <c r="S35" s="53">
        <f t="shared" si="1"/>
        <v>2.3620000000000001</v>
      </c>
      <c r="T35" s="44">
        <v>2.4</v>
      </c>
      <c r="U35" s="45" t="s">
        <v>113</v>
      </c>
      <c r="V35" s="125" t="s">
        <v>198</v>
      </c>
      <c r="W35" s="116" t="s">
        <v>196</v>
      </c>
      <c r="X35" s="51"/>
      <c r="Y35" s="39">
        <f t="shared" si="2"/>
        <v>2511886431509585.5</v>
      </c>
      <c r="Z35" s="51"/>
      <c r="AA35" s="51"/>
    </row>
    <row r="36" spans="1:27" s="52" customFormat="1" ht="11.25" x14ac:dyDescent="0.2">
      <c r="A36" s="3" t="s">
        <v>167</v>
      </c>
      <c r="B36" s="50">
        <f t="shared" si="0"/>
        <v>45024.926944444444</v>
      </c>
      <c r="C36" s="49">
        <v>2023</v>
      </c>
      <c r="D36" s="49">
        <v>4</v>
      </c>
      <c r="E36" s="49">
        <v>8</v>
      </c>
      <c r="F36" s="49">
        <v>22</v>
      </c>
      <c r="G36" s="49">
        <v>14</v>
      </c>
      <c r="H36" s="48">
        <v>48.1</v>
      </c>
      <c r="I36" s="48">
        <v>1.7</v>
      </c>
      <c r="J36" s="46">
        <v>51.802</v>
      </c>
      <c r="K36" s="49">
        <v>2</v>
      </c>
      <c r="L36" s="46">
        <v>1.7999999999999999E-2</v>
      </c>
      <c r="M36" s="46">
        <v>99.438000000000002</v>
      </c>
      <c r="N36" s="49">
        <v>1</v>
      </c>
      <c r="O36" s="47">
        <v>1.4999999999999999E-2</v>
      </c>
      <c r="P36" s="49">
        <v>10</v>
      </c>
      <c r="Q36" s="41" t="s">
        <v>118</v>
      </c>
      <c r="R36" s="44">
        <v>2.5</v>
      </c>
      <c r="S36" s="53">
        <f t="shared" si="1"/>
        <v>2.3620000000000001</v>
      </c>
      <c r="T36" s="44">
        <v>2.4</v>
      </c>
      <c r="U36" s="45" t="s">
        <v>113</v>
      </c>
      <c r="V36" s="125" t="s">
        <v>135</v>
      </c>
      <c r="W36" s="116" t="s">
        <v>196</v>
      </c>
      <c r="X36" s="51"/>
      <c r="Y36" s="39">
        <f t="shared" si="2"/>
        <v>2511886431509585.5</v>
      </c>
      <c r="Z36" s="51"/>
      <c r="AA36" s="51"/>
    </row>
    <row r="37" spans="1:27" s="52" customFormat="1" ht="11.25" x14ac:dyDescent="0.2">
      <c r="A37" s="3" t="s">
        <v>168</v>
      </c>
      <c r="B37" s="50">
        <f t="shared" ref="B37:B64" si="3">DATE(C37,D37,E37)+TIME(F37,G37,H37)</f>
        <v>45037.96570601852</v>
      </c>
      <c r="C37" s="49">
        <v>2023</v>
      </c>
      <c r="D37" s="49">
        <v>4</v>
      </c>
      <c r="E37" s="49">
        <v>21</v>
      </c>
      <c r="F37" s="49">
        <v>23</v>
      </c>
      <c r="G37" s="49">
        <v>10</v>
      </c>
      <c r="H37" s="48">
        <v>37.5</v>
      </c>
      <c r="I37" s="48">
        <v>2.2999999999999998</v>
      </c>
      <c r="J37" s="46">
        <v>49.162999999999997</v>
      </c>
      <c r="K37" s="49">
        <v>3</v>
      </c>
      <c r="L37" s="46">
        <v>2.7E-2</v>
      </c>
      <c r="M37" s="46">
        <v>99.361999999999995</v>
      </c>
      <c r="N37" s="49">
        <v>1</v>
      </c>
      <c r="O37" s="47">
        <v>1.4E-2</v>
      </c>
      <c r="P37" s="49">
        <v>9</v>
      </c>
      <c r="Q37" s="41" t="s">
        <v>118</v>
      </c>
      <c r="R37" s="44">
        <v>4.0999999999999996</v>
      </c>
      <c r="S37" s="53">
        <f t="shared" si="1"/>
        <v>3.952399999999999</v>
      </c>
      <c r="T37" s="44">
        <v>4</v>
      </c>
      <c r="U37" s="45" t="s">
        <v>113</v>
      </c>
      <c r="V37" s="125" t="s">
        <v>197</v>
      </c>
      <c r="W37" s="116" t="s">
        <v>196</v>
      </c>
      <c r="X37" s="51"/>
      <c r="Y37" s="39">
        <f t="shared" ref="Y37:Y64" si="4">POWER(10,11.8+1.5*T37)</f>
        <v>6.3095734448019802E+17</v>
      </c>
      <c r="Z37" s="51"/>
      <c r="AA37" s="51"/>
    </row>
    <row r="38" spans="1:27" s="52" customFormat="1" ht="11.25" x14ac:dyDescent="0.2">
      <c r="A38" s="3" t="s">
        <v>169</v>
      </c>
      <c r="B38" s="50">
        <f t="shared" si="3"/>
        <v>45039.376006944447</v>
      </c>
      <c r="C38" s="49">
        <v>2023</v>
      </c>
      <c r="D38" s="49">
        <v>4</v>
      </c>
      <c r="E38" s="49">
        <v>23</v>
      </c>
      <c r="F38" s="49">
        <v>9</v>
      </c>
      <c r="G38" s="49">
        <v>1</v>
      </c>
      <c r="H38" s="48">
        <v>27.6</v>
      </c>
      <c r="I38" s="48">
        <v>1.9</v>
      </c>
      <c r="J38" s="46">
        <v>51.055999999999997</v>
      </c>
      <c r="K38" s="49">
        <v>3</v>
      </c>
      <c r="L38" s="46">
        <v>2.7E-2</v>
      </c>
      <c r="M38" s="46">
        <v>99.84</v>
      </c>
      <c r="N38" s="49">
        <v>1</v>
      </c>
      <c r="O38" s="47">
        <v>1.4E-2</v>
      </c>
      <c r="P38" s="49">
        <v>10</v>
      </c>
      <c r="Q38" s="41" t="s">
        <v>118</v>
      </c>
      <c r="R38" s="44">
        <v>3.2</v>
      </c>
      <c r="S38" s="53">
        <f t="shared" si="1"/>
        <v>3.0578000000000003</v>
      </c>
      <c r="T38" s="44">
        <v>3.1</v>
      </c>
      <c r="U38" s="45" t="s">
        <v>113</v>
      </c>
      <c r="V38" s="125" t="s">
        <v>134</v>
      </c>
      <c r="W38" s="116" t="s">
        <v>196</v>
      </c>
      <c r="X38" s="51"/>
      <c r="Y38" s="39">
        <f t="shared" si="4"/>
        <v>2.8183829312644916E+16</v>
      </c>
      <c r="Z38" s="51"/>
      <c r="AA38" s="51"/>
    </row>
    <row r="39" spans="1:27" s="52" customFormat="1" ht="11.25" x14ac:dyDescent="0.2">
      <c r="A39" s="3" t="s">
        <v>170</v>
      </c>
      <c r="B39" s="50">
        <f t="shared" si="3"/>
        <v>45046.680219907408</v>
      </c>
      <c r="C39" s="49">
        <v>2023</v>
      </c>
      <c r="D39" s="49">
        <v>4</v>
      </c>
      <c r="E39" s="49">
        <v>30</v>
      </c>
      <c r="F39" s="49">
        <v>16</v>
      </c>
      <c r="G39" s="49">
        <v>19</v>
      </c>
      <c r="H39" s="48">
        <v>31.6</v>
      </c>
      <c r="I39" s="48">
        <v>2</v>
      </c>
      <c r="J39" s="46">
        <v>51.079000000000001</v>
      </c>
      <c r="K39" s="49">
        <v>3</v>
      </c>
      <c r="L39" s="46">
        <v>2.7E-2</v>
      </c>
      <c r="M39" s="46">
        <v>99.653999999999996</v>
      </c>
      <c r="N39" s="49">
        <v>1</v>
      </c>
      <c r="O39" s="47">
        <v>1.4E-2</v>
      </c>
      <c r="P39" s="49">
        <v>10</v>
      </c>
      <c r="Q39" s="41" t="s">
        <v>118</v>
      </c>
      <c r="R39" s="44">
        <v>2.6</v>
      </c>
      <c r="S39" s="53">
        <f t="shared" si="1"/>
        <v>2.4614000000000003</v>
      </c>
      <c r="T39" s="44">
        <v>2.5</v>
      </c>
      <c r="U39" s="45" t="s">
        <v>113</v>
      </c>
      <c r="V39" s="125" t="s">
        <v>134</v>
      </c>
      <c r="W39" s="116" t="s">
        <v>196</v>
      </c>
      <c r="X39" s="51"/>
      <c r="Y39" s="39">
        <f t="shared" si="4"/>
        <v>3548133892335782</v>
      </c>
      <c r="Z39" s="51"/>
      <c r="AA39" s="51"/>
    </row>
    <row r="40" spans="1:27" s="52" customFormat="1" ht="11.25" x14ac:dyDescent="0.2">
      <c r="A40" s="3" t="s">
        <v>171</v>
      </c>
      <c r="B40" s="50">
        <f t="shared" si="3"/>
        <v>45073.052673611113</v>
      </c>
      <c r="C40" s="49">
        <v>2023</v>
      </c>
      <c r="D40" s="49">
        <v>5</v>
      </c>
      <c r="E40" s="49">
        <v>27</v>
      </c>
      <c r="F40" s="49">
        <v>1</v>
      </c>
      <c r="G40" s="49">
        <v>15</v>
      </c>
      <c r="H40" s="48">
        <v>51.3</v>
      </c>
      <c r="I40" s="48">
        <v>2</v>
      </c>
      <c r="J40" s="46">
        <v>51.103999999999999</v>
      </c>
      <c r="K40" s="49">
        <v>3</v>
      </c>
      <c r="L40" s="46">
        <v>2.7E-2</v>
      </c>
      <c r="M40" s="46">
        <v>99.965999999999994</v>
      </c>
      <c r="N40" s="49">
        <v>2</v>
      </c>
      <c r="O40" s="47">
        <v>2.9000000000000001E-2</v>
      </c>
      <c r="P40" s="49">
        <v>8</v>
      </c>
      <c r="Q40" s="41" t="s">
        <v>118</v>
      </c>
      <c r="R40" s="44">
        <v>3.4</v>
      </c>
      <c r="S40" s="53">
        <f t="shared" si="1"/>
        <v>3.2565999999999997</v>
      </c>
      <c r="T40" s="44">
        <v>3.3</v>
      </c>
      <c r="U40" s="45" t="s">
        <v>113</v>
      </c>
      <c r="V40" s="125" t="s">
        <v>134</v>
      </c>
      <c r="W40" s="116" t="s">
        <v>196</v>
      </c>
      <c r="X40" s="51"/>
      <c r="Y40" s="39">
        <f t="shared" si="4"/>
        <v>5.6234132519035104E+16</v>
      </c>
      <c r="Z40" s="51"/>
      <c r="AA40" s="51"/>
    </row>
    <row r="41" spans="1:27" s="52" customFormat="1" ht="11.25" x14ac:dyDescent="0.2">
      <c r="A41" s="3" t="s">
        <v>172</v>
      </c>
      <c r="B41" s="50">
        <f t="shared" si="3"/>
        <v>45074.608761574076</v>
      </c>
      <c r="C41" s="49">
        <v>2023</v>
      </c>
      <c r="D41" s="49">
        <v>5</v>
      </c>
      <c r="E41" s="49">
        <v>28</v>
      </c>
      <c r="F41" s="49">
        <v>14</v>
      </c>
      <c r="G41" s="49">
        <v>36</v>
      </c>
      <c r="H41" s="48">
        <v>37.799999999999997</v>
      </c>
      <c r="I41" s="48">
        <v>1.6</v>
      </c>
      <c r="J41" s="46">
        <v>49.889000000000003</v>
      </c>
      <c r="K41" s="49">
        <v>5</v>
      </c>
      <c r="L41" s="46">
        <v>4.4999999999999998E-2</v>
      </c>
      <c r="M41" s="46">
        <v>99.778999999999996</v>
      </c>
      <c r="N41" s="49">
        <v>4</v>
      </c>
      <c r="O41" s="47">
        <v>5.6000000000000001E-2</v>
      </c>
      <c r="P41" s="49">
        <v>10</v>
      </c>
      <c r="Q41" s="41" t="s">
        <v>118</v>
      </c>
      <c r="R41" s="44">
        <v>2.5</v>
      </c>
      <c r="S41" s="53">
        <f t="shared" si="1"/>
        <v>2.3620000000000001</v>
      </c>
      <c r="T41" s="44">
        <v>2.4</v>
      </c>
      <c r="U41" s="45" t="s">
        <v>113</v>
      </c>
      <c r="V41" s="125" t="s">
        <v>134</v>
      </c>
      <c r="W41" s="116" t="s">
        <v>196</v>
      </c>
      <c r="X41" s="51"/>
      <c r="Y41" s="39">
        <f t="shared" si="4"/>
        <v>2511886431509585.5</v>
      </c>
      <c r="Z41" s="51"/>
      <c r="AA41" s="51"/>
    </row>
    <row r="42" spans="1:27" s="52" customFormat="1" ht="11.25" x14ac:dyDescent="0.2">
      <c r="A42" s="3" t="s">
        <v>173</v>
      </c>
      <c r="B42" s="50">
        <f t="shared" si="3"/>
        <v>45076.829988425925</v>
      </c>
      <c r="C42" s="49">
        <v>2023</v>
      </c>
      <c r="D42" s="49">
        <v>5</v>
      </c>
      <c r="E42" s="49">
        <v>30</v>
      </c>
      <c r="F42" s="49">
        <v>19</v>
      </c>
      <c r="G42" s="49">
        <v>55</v>
      </c>
      <c r="H42" s="48">
        <v>11.3</v>
      </c>
      <c r="I42" s="48">
        <v>2</v>
      </c>
      <c r="J42" s="46">
        <v>51.77</v>
      </c>
      <c r="K42" s="49">
        <v>3</v>
      </c>
      <c r="L42" s="46">
        <v>2.7E-2</v>
      </c>
      <c r="M42" s="46">
        <v>99.805000000000007</v>
      </c>
      <c r="N42" s="49">
        <v>2</v>
      </c>
      <c r="O42" s="47">
        <v>2.9000000000000001E-2</v>
      </c>
      <c r="P42" s="49">
        <v>10</v>
      </c>
      <c r="Q42" s="41" t="s">
        <v>118</v>
      </c>
      <c r="R42" s="44">
        <v>2.8</v>
      </c>
      <c r="S42" s="53">
        <f t="shared" si="1"/>
        <v>2.6601999999999997</v>
      </c>
      <c r="T42" s="44">
        <v>2.7</v>
      </c>
      <c r="U42" s="45" t="s">
        <v>113</v>
      </c>
      <c r="V42" s="125" t="s">
        <v>135</v>
      </c>
      <c r="W42" s="116" t="s">
        <v>196</v>
      </c>
      <c r="X42" s="51"/>
      <c r="Y42" s="39">
        <f t="shared" si="4"/>
        <v>7079457843841414</v>
      </c>
      <c r="Z42" s="51"/>
      <c r="AA42" s="51"/>
    </row>
    <row r="43" spans="1:27" s="52" customFormat="1" ht="11.25" x14ac:dyDescent="0.2">
      <c r="A43" s="3" t="s">
        <v>174</v>
      </c>
      <c r="B43" s="50">
        <f t="shared" si="3"/>
        <v>45077.679837962962</v>
      </c>
      <c r="C43" s="49">
        <v>2023</v>
      </c>
      <c r="D43" s="49">
        <v>5</v>
      </c>
      <c r="E43" s="49">
        <v>31</v>
      </c>
      <c r="F43" s="49">
        <v>16</v>
      </c>
      <c r="G43" s="49">
        <v>18</v>
      </c>
      <c r="H43" s="48">
        <v>58.5</v>
      </c>
      <c r="I43" s="48">
        <v>1.6</v>
      </c>
      <c r="J43" s="46">
        <v>49.558999999999997</v>
      </c>
      <c r="K43" s="49">
        <v>3</v>
      </c>
      <c r="L43" s="46">
        <v>2.7E-2</v>
      </c>
      <c r="M43" s="46">
        <v>99.686999999999998</v>
      </c>
      <c r="N43" s="49">
        <v>1</v>
      </c>
      <c r="O43" s="47">
        <v>1.4E-2</v>
      </c>
      <c r="P43" s="49">
        <v>9</v>
      </c>
      <c r="Q43" s="41" t="s">
        <v>118</v>
      </c>
      <c r="R43" s="44">
        <v>3.3</v>
      </c>
      <c r="S43" s="53">
        <f t="shared" si="1"/>
        <v>3.1571999999999996</v>
      </c>
      <c r="T43" s="44">
        <v>3.2</v>
      </c>
      <c r="U43" s="45" t="s">
        <v>113</v>
      </c>
      <c r="V43" s="125" t="s">
        <v>197</v>
      </c>
      <c r="W43" s="116" t="s">
        <v>196</v>
      </c>
      <c r="X43" s="51"/>
      <c r="Y43" s="39">
        <f t="shared" si="4"/>
        <v>3.981071705534992E+16</v>
      </c>
      <c r="Z43" s="51"/>
      <c r="AA43" s="51"/>
    </row>
    <row r="44" spans="1:27" s="52" customFormat="1" ht="11.25" x14ac:dyDescent="0.2">
      <c r="A44" s="3" t="s">
        <v>175</v>
      </c>
      <c r="B44" s="50">
        <f t="shared" si="3"/>
        <v>45087.379444444443</v>
      </c>
      <c r="C44" s="49">
        <v>2023</v>
      </c>
      <c r="D44" s="49">
        <v>6</v>
      </c>
      <c r="E44" s="49">
        <v>10</v>
      </c>
      <c r="F44" s="49">
        <v>9</v>
      </c>
      <c r="G44" s="49">
        <v>6</v>
      </c>
      <c r="H44" s="48">
        <v>24.8</v>
      </c>
      <c r="I44" s="48">
        <v>2.2999999999999998</v>
      </c>
      <c r="J44" s="46">
        <v>51.268999999999998</v>
      </c>
      <c r="K44" s="49">
        <v>3</v>
      </c>
      <c r="L44" s="46">
        <v>2.7E-2</v>
      </c>
      <c r="M44" s="46">
        <v>99.507999999999996</v>
      </c>
      <c r="N44" s="49">
        <v>2</v>
      </c>
      <c r="O44" s="47">
        <v>2.9000000000000001E-2</v>
      </c>
      <c r="P44" s="49">
        <v>9</v>
      </c>
      <c r="Q44" s="41" t="s">
        <v>118</v>
      </c>
      <c r="R44" s="44">
        <v>2.9</v>
      </c>
      <c r="S44" s="53">
        <f t="shared" si="1"/>
        <v>2.7595999999999998</v>
      </c>
      <c r="T44" s="44">
        <v>2.8</v>
      </c>
      <c r="U44" s="45" t="s">
        <v>113</v>
      </c>
      <c r="V44" s="125" t="s">
        <v>198</v>
      </c>
      <c r="W44" s="116" t="s">
        <v>196</v>
      </c>
      <c r="X44" s="51"/>
      <c r="Y44" s="39">
        <f t="shared" si="4"/>
        <v>1E+16</v>
      </c>
      <c r="Z44" s="51"/>
      <c r="AA44" s="51"/>
    </row>
    <row r="45" spans="1:27" s="52" customFormat="1" ht="11.25" x14ac:dyDescent="0.2">
      <c r="A45" s="3" t="s">
        <v>176</v>
      </c>
      <c r="B45" s="50">
        <f t="shared" si="3"/>
        <v>45100.585370370369</v>
      </c>
      <c r="C45" s="49">
        <v>2023</v>
      </c>
      <c r="D45" s="49">
        <v>6</v>
      </c>
      <c r="E45" s="49">
        <v>23</v>
      </c>
      <c r="F45" s="49">
        <v>14</v>
      </c>
      <c r="G45" s="49">
        <v>2</v>
      </c>
      <c r="H45" s="48">
        <v>56.4</v>
      </c>
      <c r="I45" s="48">
        <v>1.2</v>
      </c>
      <c r="J45" s="46">
        <v>50.822000000000003</v>
      </c>
      <c r="K45" s="49">
        <v>3</v>
      </c>
      <c r="L45" s="46">
        <v>2.7E-2</v>
      </c>
      <c r="M45" s="46">
        <v>99.644999999999996</v>
      </c>
      <c r="N45" s="49">
        <v>2</v>
      </c>
      <c r="O45" s="47">
        <v>2.8000000000000001E-2</v>
      </c>
      <c r="P45" s="49">
        <v>10</v>
      </c>
      <c r="Q45" s="41" t="s">
        <v>118</v>
      </c>
      <c r="R45" s="44">
        <v>2.5</v>
      </c>
      <c r="S45" s="53">
        <f t="shared" si="1"/>
        <v>2.3620000000000001</v>
      </c>
      <c r="T45" s="44">
        <v>2.4</v>
      </c>
      <c r="U45" s="45" t="s">
        <v>113</v>
      </c>
      <c r="V45" s="125" t="s">
        <v>134</v>
      </c>
      <c r="W45" s="116" t="s">
        <v>196</v>
      </c>
      <c r="X45" s="51"/>
      <c r="Y45" s="39">
        <f t="shared" si="4"/>
        <v>2511886431509585.5</v>
      </c>
      <c r="Z45" s="51"/>
      <c r="AA45" s="51"/>
    </row>
    <row r="46" spans="1:27" s="52" customFormat="1" ht="11.25" x14ac:dyDescent="0.2">
      <c r="A46" s="3" t="s">
        <v>177</v>
      </c>
      <c r="B46" s="50">
        <f t="shared" si="3"/>
        <v>45103.931932870371</v>
      </c>
      <c r="C46" s="49">
        <v>2023</v>
      </c>
      <c r="D46" s="49">
        <v>6</v>
      </c>
      <c r="E46" s="49">
        <v>26</v>
      </c>
      <c r="F46" s="49">
        <v>22</v>
      </c>
      <c r="G46" s="49">
        <v>21</v>
      </c>
      <c r="H46" s="48">
        <v>59.6</v>
      </c>
      <c r="I46" s="48">
        <v>2.1</v>
      </c>
      <c r="J46" s="46">
        <v>52.548000000000002</v>
      </c>
      <c r="K46" s="49">
        <v>3</v>
      </c>
      <c r="L46" s="46">
        <v>2.7E-2</v>
      </c>
      <c r="M46" s="46">
        <v>99.253</v>
      </c>
      <c r="N46" s="49">
        <v>1</v>
      </c>
      <c r="O46" s="47">
        <v>1.4999999999999999E-2</v>
      </c>
      <c r="P46" s="49">
        <v>9</v>
      </c>
      <c r="Q46" s="41" t="s">
        <v>118</v>
      </c>
      <c r="R46" s="44">
        <v>2.8</v>
      </c>
      <c r="S46" s="53">
        <f t="shared" si="1"/>
        <v>2.6601999999999997</v>
      </c>
      <c r="T46" s="44">
        <v>2.7</v>
      </c>
      <c r="U46" s="45" t="s">
        <v>113</v>
      </c>
      <c r="V46" s="125" t="s">
        <v>135</v>
      </c>
      <c r="W46" s="116" t="s">
        <v>196</v>
      </c>
      <c r="X46" s="51"/>
      <c r="Y46" s="39">
        <f t="shared" si="4"/>
        <v>7079457843841414</v>
      </c>
      <c r="Z46" s="51"/>
      <c r="AA46" s="51"/>
    </row>
    <row r="47" spans="1:27" s="52" customFormat="1" ht="11.25" x14ac:dyDescent="0.2">
      <c r="A47" s="3" t="s">
        <v>178</v>
      </c>
      <c r="B47" s="50">
        <f t="shared" si="3"/>
        <v>45105.337476851855</v>
      </c>
      <c r="C47" s="49">
        <v>2023</v>
      </c>
      <c r="D47" s="49">
        <v>6</v>
      </c>
      <c r="E47" s="49">
        <v>28</v>
      </c>
      <c r="F47" s="49">
        <v>8</v>
      </c>
      <c r="G47" s="49">
        <v>5</v>
      </c>
      <c r="H47" s="48">
        <v>58.7</v>
      </c>
      <c r="I47" s="48">
        <v>0.8</v>
      </c>
      <c r="J47" s="46">
        <v>52.533999999999999</v>
      </c>
      <c r="K47" s="49">
        <v>3</v>
      </c>
      <c r="L47" s="46">
        <v>2.7E-2</v>
      </c>
      <c r="M47" s="46">
        <v>99.179000000000002</v>
      </c>
      <c r="N47" s="49">
        <v>2</v>
      </c>
      <c r="O47" s="47">
        <v>0.03</v>
      </c>
      <c r="P47" s="49">
        <v>10</v>
      </c>
      <c r="Q47" s="41" t="s">
        <v>118</v>
      </c>
      <c r="R47" s="44">
        <v>2.8</v>
      </c>
      <c r="S47" s="53">
        <f t="shared" si="1"/>
        <v>2.6601999999999997</v>
      </c>
      <c r="T47" s="44">
        <v>2.7</v>
      </c>
      <c r="U47" s="45" t="s">
        <v>113</v>
      </c>
      <c r="V47" s="125" t="s">
        <v>135</v>
      </c>
      <c r="W47" s="116" t="s">
        <v>196</v>
      </c>
      <c r="X47" s="51"/>
      <c r="Y47" s="39">
        <f t="shared" si="4"/>
        <v>7079457843841414</v>
      </c>
      <c r="Z47" s="51"/>
      <c r="AA47" s="51"/>
    </row>
    <row r="48" spans="1:27" s="52" customFormat="1" ht="11.25" x14ac:dyDescent="0.2">
      <c r="A48" s="3" t="s">
        <v>179</v>
      </c>
      <c r="B48" s="50">
        <f t="shared" si="3"/>
        <v>45107.924687500003</v>
      </c>
      <c r="C48" s="49">
        <v>2023</v>
      </c>
      <c r="D48" s="49">
        <v>6</v>
      </c>
      <c r="E48" s="49">
        <v>30</v>
      </c>
      <c r="F48" s="49">
        <v>22</v>
      </c>
      <c r="G48" s="49">
        <v>11</v>
      </c>
      <c r="H48" s="48">
        <v>33.9</v>
      </c>
      <c r="I48" s="48">
        <v>2.1</v>
      </c>
      <c r="J48" s="46">
        <v>51.289000000000001</v>
      </c>
      <c r="K48" s="49">
        <v>3</v>
      </c>
      <c r="L48" s="46">
        <v>2.7E-2</v>
      </c>
      <c r="M48" s="46">
        <v>99.989000000000004</v>
      </c>
      <c r="N48" s="49">
        <v>2</v>
      </c>
      <c r="O48" s="47">
        <v>2.9000000000000001E-2</v>
      </c>
      <c r="P48" s="49">
        <v>10</v>
      </c>
      <c r="Q48" s="41" t="s">
        <v>118</v>
      </c>
      <c r="R48" s="44">
        <v>2.8</v>
      </c>
      <c r="S48" s="53">
        <f t="shared" si="1"/>
        <v>2.6601999999999997</v>
      </c>
      <c r="T48" s="44">
        <v>2.7</v>
      </c>
      <c r="U48" s="45" t="s">
        <v>113</v>
      </c>
      <c r="V48" s="125" t="s">
        <v>134</v>
      </c>
      <c r="W48" s="116" t="s">
        <v>196</v>
      </c>
      <c r="X48" s="51"/>
      <c r="Y48" s="39">
        <f t="shared" si="4"/>
        <v>7079457843841414</v>
      </c>
      <c r="Z48" s="51"/>
      <c r="AA48" s="51"/>
    </row>
    <row r="49" spans="1:27" s="52" customFormat="1" ht="11.25" x14ac:dyDescent="0.2">
      <c r="A49" s="3" t="s">
        <v>180</v>
      </c>
      <c r="B49" s="50">
        <f t="shared" si="3"/>
        <v>45117.733344907407</v>
      </c>
      <c r="C49" s="49">
        <v>2023</v>
      </c>
      <c r="D49" s="49">
        <v>7</v>
      </c>
      <c r="E49" s="49">
        <v>10</v>
      </c>
      <c r="F49" s="49">
        <v>17</v>
      </c>
      <c r="G49" s="49">
        <v>36</v>
      </c>
      <c r="H49" s="48">
        <v>1.2</v>
      </c>
      <c r="I49" s="48">
        <v>1.5</v>
      </c>
      <c r="J49" s="46">
        <v>51.1</v>
      </c>
      <c r="K49" s="49">
        <v>3</v>
      </c>
      <c r="L49" s="46">
        <v>2.7E-2</v>
      </c>
      <c r="M49" s="46">
        <v>99.944000000000003</v>
      </c>
      <c r="N49" s="49">
        <v>1</v>
      </c>
      <c r="O49" s="47">
        <v>1.4E-2</v>
      </c>
      <c r="P49" s="49">
        <v>10</v>
      </c>
      <c r="Q49" s="41" t="s">
        <v>118</v>
      </c>
      <c r="R49" s="44">
        <v>2.5</v>
      </c>
      <c r="S49" s="53">
        <f t="shared" si="1"/>
        <v>2.3620000000000001</v>
      </c>
      <c r="T49" s="44">
        <v>2.4</v>
      </c>
      <c r="U49" s="45" t="s">
        <v>113</v>
      </c>
      <c r="V49" s="125" t="s">
        <v>134</v>
      </c>
      <c r="W49" s="116" t="s">
        <v>196</v>
      </c>
      <c r="X49" s="51"/>
      <c r="Y49" s="39">
        <f t="shared" si="4"/>
        <v>2511886431509585.5</v>
      </c>
      <c r="Z49" s="51"/>
      <c r="AA49" s="51"/>
    </row>
    <row r="50" spans="1:27" s="52" customFormat="1" ht="11.25" x14ac:dyDescent="0.2">
      <c r="A50" s="3" t="s">
        <v>181</v>
      </c>
      <c r="B50" s="50">
        <f t="shared" si="3"/>
        <v>45149.924386574072</v>
      </c>
      <c r="C50" s="49">
        <v>2023</v>
      </c>
      <c r="D50" s="49">
        <v>8</v>
      </c>
      <c r="E50" s="49">
        <v>11</v>
      </c>
      <c r="F50" s="49">
        <v>22</v>
      </c>
      <c r="G50" s="49">
        <v>11</v>
      </c>
      <c r="H50" s="48">
        <v>7.3</v>
      </c>
      <c r="I50" s="48">
        <v>2.4</v>
      </c>
      <c r="J50" s="46">
        <v>51.284999999999997</v>
      </c>
      <c r="K50" s="49">
        <v>4</v>
      </c>
      <c r="L50" s="46">
        <v>3.5999999999999997E-2</v>
      </c>
      <c r="M50" s="46">
        <v>99.885999999999996</v>
      </c>
      <c r="N50" s="49">
        <v>7</v>
      </c>
      <c r="O50" s="47">
        <v>0.10100000000000001</v>
      </c>
      <c r="P50" s="49">
        <v>9</v>
      </c>
      <c r="Q50" s="41" t="s">
        <v>118</v>
      </c>
      <c r="R50" s="44">
        <v>2.9</v>
      </c>
      <c r="S50" s="53">
        <f t="shared" si="1"/>
        <v>2.7595999999999998</v>
      </c>
      <c r="T50" s="44">
        <v>2.8</v>
      </c>
      <c r="U50" s="45" t="s">
        <v>113</v>
      </c>
      <c r="V50" s="125" t="s">
        <v>134</v>
      </c>
      <c r="W50" s="116" t="s">
        <v>196</v>
      </c>
      <c r="X50" s="51"/>
      <c r="Y50" s="39">
        <f t="shared" si="4"/>
        <v>1E+16</v>
      </c>
      <c r="Z50" s="51"/>
      <c r="AA50" s="51"/>
    </row>
    <row r="51" spans="1:27" s="52" customFormat="1" ht="11.25" x14ac:dyDescent="0.2">
      <c r="A51" s="3" t="s">
        <v>182</v>
      </c>
      <c r="B51" s="50">
        <f t="shared" si="3"/>
        <v>45158.669050925928</v>
      </c>
      <c r="C51" s="49">
        <v>2023</v>
      </c>
      <c r="D51" s="49">
        <v>8</v>
      </c>
      <c r="E51" s="49">
        <v>20</v>
      </c>
      <c r="F51" s="49">
        <v>16</v>
      </c>
      <c r="G51" s="49">
        <v>3</v>
      </c>
      <c r="H51" s="48">
        <v>26.6</v>
      </c>
      <c r="I51" s="48">
        <v>1.9</v>
      </c>
      <c r="J51" s="46">
        <v>50.137</v>
      </c>
      <c r="K51" s="49">
        <v>5</v>
      </c>
      <c r="L51" s="46">
        <v>4.4999999999999998E-2</v>
      </c>
      <c r="M51" s="46">
        <v>99.885999999999996</v>
      </c>
      <c r="N51" s="49">
        <v>2</v>
      </c>
      <c r="O51" s="47">
        <v>2.8000000000000001E-2</v>
      </c>
      <c r="P51" s="49">
        <v>9</v>
      </c>
      <c r="Q51" s="41" t="s">
        <v>118</v>
      </c>
      <c r="R51" s="44">
        <v>3.6</v>
      </c>
      <c r="S51" s="53">
        <f t="shared" si="1"/>
        <v>3.4554</v>
      </c>
      <c r="T51" s="44">
        <v>3.5</v>
      </c>
      <c r="U51" s="45" t="s">
        <v>113</v>
      </c>
      <c r="V51" s="125" t="s">
        <v>134</v>
      </c>
      <c r="W51" s="116" t="s">
        <v>196</v>
      </c>
      <c r="X51" s="51"/>
      <c r="Y51" s="39">
        <f t="shared" si="4"/>
        <v>1.122018454301972E+17</v>
      </c>
      <c r="Z51" s="51"/>
      <c r="AA51" s="51"/>
    </row>
    <row r="52" spans="1:27" s="52" customFormat="1" ht="11.25" x14ac:dyDescent="0.2">
      <c r="A52" s="3" t="s">
        <v>183</v>
      </c>
      <c r="B52" s="50">
        <f t="shared" si="3"/>
        <v>45168.253263888888</v>
      </c>
      <c r="C52" s="49">
        <v>2023</v>
      </c>
      <c r="D52" s="49">
        <v>8</v>
      </c>
      <c r="E52" s="49">
        <v>30</v>
      </c>
      <c r="F52" s="49">
        <v>6</v>
      </c>
      <c r="G52" s="49">
        <v>4</v>
      </c>
      <c r="H52" s="48">
        <v>42.3</v>
      </c>
      <c r="I52" s="48">
        <v>1.5</v>
      </c>
      <c r="J52" s="46">
        <v>51.48</v>
      </c>
      <c r="K52" s="49">
        <v>5</v>
      </c>
      <c r="L52" s="46">
        <v>4.4999999999999998E-2</v>
      </c>
      <c r="M52" s="46">
        <v>99.709000000000003</v>
      </c>
      <c r="N52" s="49">
        <v>7</v>
      </c>
      <c r="O52" s="47">
        <v>0.10100000000000001</v>
      </c>
      <c r="P52" s="49">
        <v>10</v>
      </c>
      <c r="Q52" s="41" t="s">
        <v>118</v>
      </c>
      <c r="R52" s="44">
        <v>3</v>
      </c>
      <c r="S52" s="53">
        <f t="shared" si="1"/>
        <v>2.859</v>
      </c>
      <c r="T52" s="44">
        <v>2.9</v>
      </c>
      <c r="U52" s="45" t="s">
        <v>113</v>
      </c>
      <c r="V52" s="125" t="s">
        <v>198</v>
      </c>
      <c r="W52" s="116" t="s">
        <v>196</v>
      </c>
      <c r="X52" s="51"/>
      <c r="Y52" s="39">
        <f t="shared" si="4"/>
        <v>1.4125375446227572E+16</v>
      </c>
      <c r="Z52" s="51"/>
      <c r="AA52" s="51"/>
    </row>
    <row r="53" spans="1:27" s="52" customFormat="1" ht="11.25" x14ac:dyDescent="0.2">
      <c r="A53" s="3" t="s">
        <v>184</v>
      </c>
      <c r="B53" s="50">
        <f t="shared" si="3"/>
        <v>45187.679432870369</v>
      </c>
      <c r="C53" s="49">
        <v>2023</v>
      </c>
      <c r="D53" s="49">
        <v>9</v>
      </c>
      <c r="E53" s="49">
        <v>18</v>
      </c>
      <c r="F53" s="49">
        <v>16</v>
      </c>
      <c r="G53" s="49">
        <v>18</v>
      </c>
      <c r="H53" s="48">
        <v>23.4</v>
      </c>
      <c r="I53" s="48">
        <v>1.5</v>
      </c>
      <c r="J53" s="46">
        <v>51.341000000000001</v>
      </c>
      <c r="K53" s="49">
        <v>5</v>
      </c>
      <c r="L53" s="46">
        <v>4.4999999999999998E-2</v>
      </c>
      <c r="M53" s="46">
        <v>99.581000000000003</v>
      </c>
      <c r="N53" s="49">
        <v>2</v>
      </c>
      <c r="O53" s="47">
        <v>2.9000000000000001E-2</v>
      </c>
      <c r="P53" s="49">
        <v>10</v>
      </c>
      <c r="Q53" s="41" t="s">
        <v>118</v>
      </c>
      <c r="R53" s="44">
        <v>2.6</v>
      </c>
      <c r="S53" s="53">
        <f t="shared" si="1"/>
        <v>2.4614000000000003</v>
      </c>
      <c r="T53" s="44">
        <v>2.5</v>
      </c>
      <c r="U53" s="45" t="s">
        <v>113</v>
      </c>
      <c r="V53" s="125" t="s">
        <v>198</v>
      </c>
      <c r="W53" s="116" t="s">
        <v>196</v>
      </c>
      <c r="X53" s="51"/>
      <c r="Y53" s="39">
        <f t="shared" si="4"/>
        <v>3548133892335782</v>
      </c>
      <c r="Z53" s="51"/>
      <c r="AA53" s="51"/>
    </row>
    <row r="54" spans="1:27" s="52" customFormat="1" ht="11.25" x14ac:dyDescent="0.2">
      <c r="A54" s="3" t="s">
        <v>185</v>
      </c>
      <c r="B54" s="50">
        <f t="shared" si="3"/>
        <v>45204.135752314818</v>
      </c>
      <c r="C54" s="49">
        <v>2023</v>
      </c>
      <c r="D54" s="49">
        <v>10</v>
      </c>
      <c r="E54" s="49">
        <v>5</v>
      </c>
      <c r="F54" s="49">
        <v>3</v>
      </c>
      <c r="G54" s="49">
        <v>15</v>
      </c>
      <c r="H54" s="48">
        <v>29.4</v>
      </c>
      <c r="I54" s="48">
        <v>4</v>
      </c>
      <c r="J54" s="46">
        <v>49.670999999999999</v>
      </c>
      <c r="K54" s="49">
        <v>3</v>
      </c>
      <c r="L54" s="46">
        <v>2.7E-2</v>
      </c>
      <c r="M54" s="46">
        <v>99.698999999999998</v>
      </c>
      <c r="N54" s="49">
        <v>2</v>
      </c>
      <c r="O54" s="47">
        <v>2.8000000000000001E-2</v>
      </c>
      <c r="P54" s="49">
        <v>9</v>
      </c>
      <c r="Q54" s="41" t="s">
        <v>118</v>
      </c>
      <c r="R54" s="44">
        <v>3.8</v>
      </c>
      <c r="S54" s="53">
        <f t="shared" si="1"/>
        <v>3.6541999999999994</v>
      </c>
      <c r="T54" s="44">
        <v>3.7</v>
      </c>
      <c r="U54" s="45" t="s">
        <v>113</v>
      </c>
      <c r="V54" s="125" t="s">
        <v>197</v>
      </c>
      <c r="W54" s="116" t="s">
        <v>196</v>
      </c>
      <c r="X54" s="51"/>
      <c r="Y54" s="39">
        <f t="shared" si="4"/>
        <v>2.2387211385683504E+17</v>
      </c>
      <c r="Z54" s="51"/>
      <c r="AA54" s="51"/>
    </row>
    <row r="55" spans="1:27" s="52" customFormat="1" ht="11.25" x14ac:dyDescent="0.2">
      <c r="A55" s="3" t="s">
        <v>186</v>
      </c>
      <c r="B55" s="50">
        <f t="shared" si="3"/>
        <v>45204.378599537034</v>
      </c>
      <c r="C55" s="49">
        <v>2023</v>
      </c>
      <c r="D55" s="49">
        <v>10</v>
      </c>
      <c r="E55" s="49">
        <v>5</v>
      </c>
      <c r="F55" s="49">
        <v>9</v>
      </c>
      <c r="G55" s="49">
        <v>5</v>
      </c>
      <c r="H55" s="48">
        <v>11.4</v>
      </c>
      <c r="I55" s="48">
        <v>1.8</v>
      </c>
      <c r="J55" s="46">
        <v>52.692</v>
      </c>
      <c r="K55" s="49">
        <v>5</v>
      </c>
      <c r="L55" s="46">
        <v>4.4999999999999998E-2</v>
      </c>
      <c r="M55" s="46">
        <v>99.394999999999996</v>
      </c>
      <c r="N55" s="49">
        <v>6</v>
      </c>
      <c r="O55" s="47">
        <v>8.8999999999999996E-2</v>
      </c>
      <c r="P55" s="49">
        <v>10</v>
      </c>
      <c r="Q55" s="41" t="s">
        <v>118</v>
      </c>
      <c r="R55" s="44">
        <v>2.5</v>
      </c>
      <c r="S55" s="53">
        <f t="shared" si="1"/>
        <v>2.3620000000000001</v>
      </c>
      <c r="T55" s="44">
        <v>2.4</v>
      </c>
      <c r="U55" s="45" t="s">
        <v>113</v>
      </c>
      <c r="V55" s="125" t="s">
        <v>135</v>
      </c>
      <c r="W55" s="116" t="s">
        <v>196</v>
      </c>
      <c r="X55" s="51"/>
      <c r="Y55" s="39">
        <f t="shared" si="4"/>
        <v>2511886431509585.5</v>
      </c>
      <c r="Z55" s="51"/>
      <c r="AA55" s="51"/>
    </row>
    <row r="56" spans="1:27" s="52" customFormat="1" ht="11.25" x14ac:dyDescent="0.2">
      <c r="A56" s="3" t="s">
        <v>187</v>
      </c>
      <c r="B56" s="50">
        <f t="shared" si="3"/>
        <v>45210.745405092595</v>
      </c>
      <c r="C56" s="49">
        <v>2023</v>
      </c>
      <c r="D56" s="49">
        <v>10</v>
      </c>
      <c r="E56" s="49">
        <v>11</v>
      </c>
      <c r="F56" s="49">
        <v>17</v>
      </c>
      <c r="G56" s="49">
        <v>53</v>
      </c>
      <c r="H56" s="48">
        <v>23.8</v>
      </c>
      <c r="I56" s="48">
        <v>1.6</v>
      </c>
      <c r="J56" s="46">
        <v>51.46</v>
      </c>
      <c r="K56" s="49">
        <v>4</v>
      </c>
      <c r="L56" s="46">
        <v>3.5999999999999997E-2</v>
      </c>
      <c r="M56" s="46">
        <v>99.991</v>
      </c>
      <c r="N56" s="49">
        <v>6</v>
      </c>
      <c r="O56" s="47">
        <v>8.6999999999999994E-2</v>
      </c>
      <c r="P56" s="49">
        <v>10</v>
      </c>
      <c r="Q56" s="41" t="s">
        <v>118</v>
      </c>
      <c r="R56" s="44">
        <v>2.9</v>
      </c>
      <c r="S56" s="53">
        <f t="shared" si="1"/>
        <v>2.7595999999999998</v>
      </c>
      <c r="T56" s="44">
        <v>2.8</v>
      </c>
      <c r="U56" s="45" t="s">
        <v>113</v>
      </c>
      <c r="V56" s="125" t="s">
        <v>134</v>
      </c>
      <c r="W56" s="116" t="s">
        <v>196</v>
      </c>
      <c r="X56" s="51"/>
      <c r="Y56" s="39">
        <f t="shared" si="4"/>
        <v>1E+16</v>
      </c>
      <c r="Z56" s="51"/>
      <c r="AA56" s="51"/>
    </row>
    <row r="57" spans="1:27" s="52" customFormat="1" ht="11.25" x14ac:dyDescent="0.2">
      <c r="A57" s="3" t="s">
        <v>188</v>
      </c>
      <c r="B57" s="50">
        <f t="shared" si="3"/>
        <v>45210.917037037034</v>
      </c>
      <c r="C57" s="49">
        <v>2023</v>
      </c>
      <c r="D57" s="49">
        <v>10</v>
      </c>
      <c r="E57" s="49">
        <v>11</v>
      </c>
      <c r="F57" s="49">
        <v>22</v>
      </c>
      <c r="G57" s="49">
        <v>0</v>
      </c>
      <c r="H57" s="48">
        <v>32.799999999999997</v>
      </c>
      <c r="I57" s="48">
        <v>2.5</v>
      </c>
      <c r="J57" s="46">
        <v>52.813000000000002</v>
      </c>
      <c r="K57" s="49">
        <v>2</v>
      </c>
      <c r="L57" s="46">
        <v>1.7999999999999999E-2</v>
      </c>
      <c r="M57" s="46">
        <v>99.433000000000007</v>
      </c>
      <c r="N57" s="49">
        <v>2</v>
      </c>
      <c r="O57" s="47">
        <v>0.03</v>
      </c>
      <c r="P57" s="49">
        <v>9</v>
      </c>
      <c r="Q57" s="41" t="s">
        <v>118</v>
      </c>
      <c r="R57" s="44">
        <v>3.7</v>
      </c>
      <c r="S57" s="53">
        <f t="shared" si="1"/>
        <v>3.5548000000000002</v>
      </c>
      <c r="T57" s="44">
        <v>3.6</v>
      </c>
      <c r="U57" s="45" t="s">
        <v>113</v>
      </c>
      <c r="V57" s="125" t="s">
        <v>135</v>
      </c>
      <c r="W57" s="116" t="s">
        <v>196</v>
      </c>
      <c r="X57" s="51"/>
      <c r="Y57" s="39">
        <f t="shared" si="4"/>
        <v>1.5848931924611347E+17</v>
      </c>
      <c r="Z57" s="51"/>
      <c r="AA57" s="51"/>
    </row>
    <row r="58" spans="1:27" s="52" customFormat="1" ht="11.25" x14ac:dyDescent="0.2">
      <c r="A58" s="3" t="s">
        <v>189</v>
      </c>
      <c r="B58" s="50">
        <f t="shared" si="3"/>
        <v>45211.009444444448</v>
      </c>
      <c r="C58" s="49">
        <v>2023</v>
      </c>
      <c r="D58" s="49">
        <v>10</v>
      </c>
      <c r="E58" s="49">
        <v>12</v>
      </c>
      <c r="F58" s="49">
        <v>0</v>
      </c>
      <c r="G58" s="49">
        <v>13</v>
      </c>
      <c r="H58" s="48">
        <v>36.5</v>
      </c>
      <c r="I58" s="48">
        <v>1.9</v>
      </c>
      <c r="J58" s="46">
        <v>50.77</v>
      </c>
      <c r="K58" s="49">
        <v>4</v>
      </c>
      <c r="L58" s="46">
        <v>3.5999999999999997E-2</v>
      </c>
      <c r="M58" s="46">
        <v>99.027000000000001</v>
      </c>
      <c r="N58" s="49">
        <v>2</v>
      </c>
      <c r="O58" s="47">
        <v>2.8000000000000001E-2</v>
      </c>
      <c r="P58" s="49">
        <v>9</v>
      </c>
      <c r="Q58" s="41" t="s">
        <v>118</v>
      </c>
      <c r="R58" s="44">
        <v>3.1</v>
      </c>
      <c r="S58" s="53">
        <f t="shared" si="1"/>
        <v>2.9584000000000001</v>
      </c>
      <c r="T58" s="44">
        <v>3</v>
      </c>
      <c r="U58" s="45" t="s">
        <v>113</v>
      </c>
      <c r="V58" s="125" t="s">
        <v>198</v>
      </c>
      <c r="W58" s="116" t="s">
        <v>196</v>
      </c>
      <c r="X58" s="51"/>
      <c r="Y58" s="39">
        <f t="shared" si="4"/>
        <v>1.9952623149688948E+16</v>
      </c>
      <c r="Z58" s="51"/>
      <c r="AA58" s="51"/>
    </row>
    <row r="59" spans="1:27" s="52" customFormat="1" ht="11.25" x14ac:dyDescent="0.2">
      <c r="A59" s="3" t="s">
        <v>190</v>
      </c>
      <c r="B59" s="50">
        <f t="shared" si="3"/>
        <v>45212.587604166663</v>
      </c>
      <c r="C59" s="49">
        <v>2023</v>
      </c>
      <c r="D59" s="49">
        <v>10</v>
      </c>
      <c r="E59" s="49">
        <v>13</v>
      </c>
      <c r="F59" s="49">
        <v>14</v>
      </c>
      <c r="G59" s="49">
        <v>6</v>
      </c>
      <c r="H59" s="48">
        <v>9.6999999999999993</v>
      </c>
      <c r="I59" s="48">
        <v>1.8</v>
      </c>
      <c r="J59" s="46">
        <v>51.713000000000001</v>
      </c>
      <c r="K59" s="49">
        <v>3</v>
      </c>
      <c r="L59" s="46">
        <v>2.7E-2</v>
      </c>
      <c r="M59" s="46">
        <v>99.751000000000005</v>
      </c>
      <c r="N59" s="49">
        <v>8</v>
      </c>
      <c r="O59" s="47">
        <v>0.11600000000000001</v>
      </c>
      <c r="P59" s="49">
        <v>9</v>
      </c>
      <c r="Q59" s="41" t="s">
        <v>118</v>
      </c>
      <c r="R59" s="44">
        <v>2.5</v>
      </c>
      <c r="S59" s="53">
        <f t="shared" si="1"/>
        <v>2.3620000000000001</v>
      </c>
      <c r="T59" s="44">
        <v>2.4</v>
      </c>
      <c r="U59" s="45" t="s">
        <v>113</v>
      </c>
      <c r="V59" s="125" t="s">
        <v>135</v>
      </c>
      <c r="W59" s="116" t="s">
        <v>196</v>
      </c>
      <c r="X59" s="51"/>
      <c r="Y59" s="39">
        <f t="shared" si="4"/>
        <v>2511886431509585.5</v>
      </c>
      <c r="Z59" s="51"/>
      <c r="AA59" s="51"/>
    </row>
    <row r="60" spans="1:27" s="52" customFormat="1" ht="11.25" x14ac:dyDescent="0.2">
      <c r="A60" s="3" t="s">
        <v>191</v>
      </c>
      <c r="B60" s="50">
        <f t="shared" si="3"/>
        <v>45218.186967592592</v>
      </c>
      <c r="C60" s="49">
        <v>2023</v>
      </c>
      <c r="D60" s="49">
        <v>10</v>
      </c>
      <c r="E60" s="49">
        <v>19</v>
      </c>
      <c r="F60" s="49">
        <v>4</v>
      </c>
      <c r="G60" s="49">
        <v>29</v>
      </c>
      <c r="H60" s="48">
        <v>14.8</v>
      </c>
      <c r="I60" s="48">
        <v>1.8</v>
      </c>
      <c r="J60" s="46">
        <v>51.005000000000003</v>
      </c>
      <c r="K60" s="49">
        <v>4</v>
      </c>
      <c r="L60" s="46">
        <v>3.5999999999999997E-2</v>
      </c>
      <c r="M60" s="46">
        <v>99.373000000000005</v>
      </c>
      <c r="N60" s="49">
        <v>2</v>
      </c>
      <c r="O60" s="47">
        <v>2.9000000000000001E-2</v>
      </c>
      <c r="P60" s="49">
        <v>10</v>
      </c>
      <c r="Q60" s="41" t="s">
        <v>118</v>
      </c>
      <c r="R60" s="44">
        <v>2.7</v>
      </c>
      <c r="S60" s="53">
        <f t="shared" si="1"/>
        <v>2.5608000000000004</v>
      </c>
      <c r="T60" s="44">
        <v>2.6</v>
      </c>
      <c r="U60" s="45" t="s">
        <v>113</v>
      </c>
      <c r="V60" s="125" t="s">
        <v>134</v>
      </c>
      <c r="W60" s="116" t="s">
        <v>196</v>
      </c>
      <c r="X60" s="51"/>
      <c r="Y60" s="39">
        <f t="shared" si="4"/>
        <v>5011872336272755</v>
      </c>
      <c r="Z60" s="51"/>
      <c r="AA60" s="51"/>
    </row>
    <row r="61" spans="1:27" s="52" customFormat="1" ht="11.25" x14ac:dyDescent="0.2">
      <c r="A61" s="3" t="s">
        <v>192</v>
      </c>
      <c r="B61" s="50">
        <f t="shared" si="3"/>
        <v>45239.663055555553</v>
      </c>
      <c r="C61" s="49">
        <v>2023</v>
      </c>
      <c r="D61" s="49">
        <v>11</v>
      </c>
      <c r="E61" s="49">
        <v>9</v>
      </c>
      <c r="F61" s="49">
        <v>15</v>
      </c>
      <c r="G61" s="49">
        <v>54</v>
      </c>
      <c r="H61" s="48">
        <v>48.4</v>
      </c>
      <c r="I61" s="48">
        <v>1.6</v>
      </c>
      <c r="J61" s="46">
        <v>49.691000000000003</v>
      </c>
      <c r="K61" s="49">
        <v>7</v>
      </c>
      <c r="L61" s="46">
        <v>6.3E-2</v>
      </c>
      <c r="M61" s="46">
        <v>99.796000000000006</v>
      </c>
      <c r="N61" s="49">
        <v>2</v>
      </c>
      <c r="O61" s="47">
        <v>2.8000000000000001E-2</v>
      </c>
      <c r="P61" s="49">
        <v>2</v>
      </c>
      <c r="Q61" s="41">
        <v>6</v>
      </c>
      <c r="R61" s="44">
        <v>3.3</v>
      </c>
      <c r="S61" s="53">
        <f t="shared" si="1"/>
        <v>3.1571999999999996</v>
      </c>
      <c r="T61" s="44">
        <v>3.2</v>
      </c>
      <c r="U61" s="45" t="s">
        <v>113</v>
      </c>
      <c r="V61" s="125" t="s">
        <v>197</v>
      </c>
      <c r="W61" s="116" t="s">
        <v>196</v>
      </c>
      <c r="X61" s="51"/>
      <c r="Y61" s="39">
        <f t="shared" si="4"/>
        <v>3.981071705534992E+16</v>
      </c>
      <c r="Z61" s="51"/>
      <c r="AA61" s="51"/>
    </row>
    <row r="62" spans="1:27" s="52" customFormat="1" ht="11.25" x14ac:dyDescent="0.2">
      <c r="A62" s="3" t="s">
        <v>193</v>
      </c>
      <c r="B62" s="50">
        <f t="shared" si="3"/>
        <v>45239.669918981483</v>
      </c>
      <c r="C62" s="49">
        <v>2023</v>
      </c>
      <c r="D62" s="49">
        <v>11</v>
      </c>
      <c r="E62" s="49">
        <v>9</v>
      </c>
      <c r="F62" s="49">
        <v>16</v>
      </c>
      <c r="G62" s="49">
        <v>4</v>
      </c>
      <c r="H62" s="48">
        <v>41</v>
      </c>
      <c r="I62" s="48">
        <v>1.5</v>
      </c>
      <c r="J62" s="46">
        <v>49.718000000000004</v>
      </c>
      <c r="K62" s="49">
        <v>6</v>
      </c>
      <c r="L62" s="46">
        <v>5.3999999999999999E-2</v>
      </c>
      <c r="M62" s="46">
        <v>99.915000000000006</v>
      </c>
      <c r="N62" s="49">
        <v>7</v>
      </c>
      <c r="O62" s="47">
        <v>9.7000000000000003E-2</v>
      </c>
      <c r="P62" s="49">
        <v>10</v>
      </c>
      <c r="Q62" s="41" t="s">
        <v>118</v>
      </c>
      <c r="R62" s="44">
        <v>2.9</v>
      </c>
      <c r="S62" s="53">
        <f t="shared" si="1"/>
        <v>2.7595999999999998</v>
      </c>
      <c r="T62" s="44">
        <v>2.8</v>
      </c>
      <c r="U62" s="45" t="s">
        <v>113</v>
      </c>
      <c r="V62" s="125" t="s">
        <v>134</v>
      </c>
      <c r="W62" s="116" t="s">
        <v>196</v>
      </c>
      <c r="X62" s="51"/>
      <c r="Y62" s="39">
        <f t="shared" si="4"/>
        <v>1E+16</v>
      </c>
      <c r="Z62" s="51"/>
      <c r="AA62" s="51"/>
    </row>
    <row r="63" spans="1:27" s="52" customFormat="1" ht="11.25" x14ac:dyDescent="0.2">
      <c r="A63" s="3" t="s">
        <v>194</v>
      </c>
      <c r="B63" s="50">
        <f t="shared" si="3"/>
        <v>45239.726793981485</v>
      </c>
      <c r="C63" s="49">
        <v>2023</v>
      </c>
      <c r="D63" s="49">
        <v>11</v>
      </c>
      <c r="E63" s="49">
        <v>9</v>
      </c>
      <c r="F63" s="49">
        <v>17</v>
      </c>
      <c r="G63" s="49">
        <v>26</v>
      </c>
      <c r="H63" s="48">
        <v>35.4</v>
      </c>
      <c r="I63" s="48">
        <v>1.7</v>
      </c>
      <c r="J63" s="46">
        <v>49.695999999999998</v>
      </c>
      <c r="K63" s="49">
        <v>6</v>
      </c>
      <c r="L63" s="46">
        <v>5.3999999999999999E-2</v>
      </c>
      <c r="M63" s="46">
        <v>99.778999999999996</v>
      </c>
      <c r="N63" s="49">
        <v>8</v>
      </c>
      <c r="O63" s="47">
        <v>0.111</v>
      </c>
      <c r="P63" s="49">
        <v>10</v>
      </c>
      <c r="Q63" s="41" t="s">
        <v>118</v>
      </c>
      <c r="R63" s="44">
        <v>2.6</v>
      </c>
      <c r="S63" s="53">
        <f t="shared" si="1"/>
        <v>2.4614000000000003</v>
      </c>
      <c r="T63" s="44">
        <v>2.5</v>
      </c>
      <c r="U63" s="45" t="s">
        <v>113</v>
      </c>
      <c r="V63" s="125" t="s">
        <v>197</v>
      </c>
      <c r="W63" s="116" t="s">
        <v>196</v>
      </c>
      <c r="X63" s="51"/>
      <c r="Y63" s="39">
        <f t="shared" si="4"/>
        <v>3548133892335782</v>
      </c>
      <c r="Z63" s="51"/>
      <c r="AA63" s="51"/>
    </row>
    <row r="64" spans="1:27" s="52" customFormat="1" ht="11.25" x14ac:dyDescent="0.2">
      <c r="A64" s="3" t="s">
        <v>195</v>
      </c>
      <c r="B64" s="50">
        <f t="shared" si="3"/>
        <v>45253.806226851855</v>
      </c>
      <c r="C64" s="49">
        <v>2023</v>
      </c>
      <c r="D64" s="49">
        <v>11</v>
      </c>
      <c r="E64" s="49">
        <v>23</v>
      </c>
      <c r="F64" s="49">
        <v>19</v>
      </c>
      <c r="G64" s="49">
        <v>20</v>
      </c>
      <c r="H64" s="48">
        <v>58.6</v>
      </c>
      <c r="I64" s="48">
        <v>2.2999999999999998</v>
      </c>
      <c r="J64" s="46">
        <v>52.93</v>
      </c>
      <c r="K64" s="49">
        <v>2</v>
      </c>
      <c r="L64" s="46">
        <v>1.7999999999999999E-2</v>
      </c>
      <c r="M64" s="46">
        <v>99.108999999999995</v>
      </c>
      <c r="N64" s="49">
        <v>2</v>
      </c>
      <c r="O64" s="47">
        <v>0.03</v>
      </c>
      <c r="P64" s="49">
        <v>9</v>
      </c>
      <c r="Q64" s="41" t="s">
        <v>118</v>
      </c>
      <c r="R64" s="44">
        <v>3.1</v>
      </c>
      <c r="S64" s="53">
        <f t="shared" si="1"/>
        <v>2.9584000000000001</v>
      </c>
      <c r="T64" s="44">
        <v>3</v>
      </c>
      <c r="U64" s="45" t="s">
        <v>113</v>
      </c>
      <c r="V64" s="125" t="s">
        <v>135</v>
      </c>
      <c r="W64" s="116" t="s">
        <v>196</v>
      </c>
      <c r="X64" s="51"/>
      <c r="Y64" s="39">
        <f t="shared" si="4"/>
        <v>1.9952623149688948E+16</v>
      </c>
      <c r="Z64" s="51"/>
      <c r="AA64" s="51"/>
    </row>
  </sheetData>
  <autoFilter ref="A4:Y64"/>
  <sortState ref="A5:BJ64">
    <sortCondition ref="B5:B64"/>
  </sortState>
  <conditionalFormatting sqref="B57:B64 B48:B53 B40:B45 B6:B35">
    <cfRule type="cellIs" dxfId="9" priority="3" stopIfTrue="1" operator="lessThan">
      <formula>B5+0.00025</formula>
    </cfRule>
    <cfRule type="cellIs" dxfId="8" priority="4" stopIfTrue="1" operator="greaterThan">
      <formula>B7-0.00025</formula>
    </cfRule>
  </conditionalFormatting>
  <conditionalFormatting sqref="B5">
    <cfRule type="cellIs" dxfId="7" priority="1" stopIfTrue="1" operator="lessThan">
      <formula>B4+0.00015</formula>
    </cfRule>
    <cfRule type="cellIs" dxfId="6" priority="2" stopIfTrue="1" operator="greaterThan">
      <formula>B6-0.00015</formula>
    </cfRule>
  </conditionalFormatting>
  <conditionalFormatting sqref="B56 B47 B39 B37">
    <cfRule type="cellIs" dxfId="5" priority="5" stopIfTrue="1" operator="lessThan">
      <formula>#REF!+0.00025</formula>
    </cfRule>
    <cfRule type="cellIs" dxfId="4" priority="6" stopIfTrue="1" operator="greaterThan">
      <formula>B38-0.00025</formula>
    </cfRule>
  </conditionalFormatting>
  <conditionalFormatting sqref="B54 B46 B38 B36">
    <cfRule type="cellIs" dxfId="3" priority="7" stopIfTrue="1" operator="lessThan">
      <formula>B35+0.00025</formula>
    </cfRule>
    <cfRule type="cellIs" dxfId="2" priority="8" stopIfTrue="1" operator="greaterThan">
      <formula>#REF!-0.00025</formula>
    </cfRule>
  </conditionalFormatting>
  <conditionalFormatting sqref="B55">
    <cfRule type="cellIs" dxfId="1" priority="9" stopIfTrue="1" operator="lessThan">
      <formula>#REF!+0.00025</formula>
    </cfRule>
    <cfRule type="cellIs" dxfId="0" priority="10" stopIfTrue="1" operator="greaterThan">
      <formula>#REF!-0.00025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Прибайкалье и Забайкалье все</vt:lpstr>
      <vt:lpstr>Прибайкалье и Забайкалье земл-я</vt:lpstr>
      <vt:lpstr>Афтершоки Хубсугульского ASGSR </vt:lpstr>
    </vt:vector>
  </TitlesOfParts>
  <Company>BB GS SB 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Gileva</dc:creator>
  <cp:lastModifiedBy>Пойгина С.Г.</cp:lastModifiedBy>
  <cp:lastPrinted>2024-05-14T07:39:05Z</cp:lastPrinted>
  <dcterms:created xsi:type="dcterms:W3CDTF">2024-05-14T07:14:45Z</dcterms:created>
  <dcterms:modified xsi:type="dcterms:W3CDTF">2025-02-28T10:43:21Z</dcterms:modified>
</cp:coreProperties>
</file>